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COH/Desktop/"/>
    </mc:Choice>
  </mc:AlternateContent>
  <xr:revisionPtr revIDLastSave="0" documentId="13_ncr:1_{B02B5970-44F3-3445-BD2B-F3E114182626}" xr6:coauthVersionLast="47" xr6:coauthVersionMax="47" xr10:uidLastSave="{00000000-0000-0000-0000-000000000000}"/>
  <bookViews>
    <workbookView xWindow="0" yWindow="500" windowWidth="22780" windowHeight="14660" activeTab="1" xr2:uid="{FCEE8717-B737-40FF-9753-208D5B231BCA}"/>
  </bookViews>
  <sheets>
    <sheet name="1.財務成長性 2.収益・費用別割合" sheetId="1" r:id="rId1"/>
    <sheet name="3.安定性財務諸表" sheetId="2" r:id="rId2"/>
  </sheets>
  <definedNames>
    <definedName name="_xlnm.Print_Area" localSheetId="0">'1.財務成長性 2.収益・費用別割合'!$B$1:$N$214</definedName>
    <definedName name="_xlnm.Print_Area" localSheetId="1">'3.安定性財務諸表'!$B$1:$N$46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22" i="1" l="1"/>
  <c r="E21" i="1"/>
  <c r="E203" i="1" l="1"/>
  <c r="F203" i="1"/>
  <c r="G203" i="1"/>
  <c r="H203" i="1"/>
  <c r="I203" i="1"/>
  <c r="J203" i="1"/>
  <c r="K203" i="1"/>
  <c r="L203" i="1"/>
  <c r="M203" i="1"/>
  <c r="D203" i="1"/>
  <c r="L124" i="1"/>
  <c r="M124" i="1"/>
  <c r="K124" i="1"/>
  <c r="J124" i="1"/>
  <c r="L122" i="1"/>
  <c r="M122" i="1"/>
  <c r="J122" i="1"/>
  <c r="L46" i="1"/>
  <c r="M46" i="1"/>
  <c r="E163" i="1"/>
  <c r="J18" i="2" l="1"/>
  <c r="D25" i="2" l="1"/>
  <c r="D24" i="2"/>
  <c r="L190" i="1"/>
  <c r="L204" i="1" s="1"/>
  <c r="L208" i="1" s="1"/>
  <c r="M190" i="1"/>
  <c r="M204" i="1" s="1"/>
  <c r="M208" i="1" s="1"/>
  <c r="E25" i="2"/>
  <c r="F25" i="2"/>
  <c r="G25" i="2"/>
  <c r="H25" i="2"/>
  <c r="I25" i="2"/>
  <c r="J25" i="2"/>
  <c r="K25" i="2"/>
  <c r="L25" i="2"/>
  <c r="M25" i="2"/>
  <c r="E24" i="2"/>
  <c r="F24" i="2"/>
  <c r="G24" i="2"/>
  <c r="H24" i="2"/>
  <c r="I24" i="2"/>
  <c r="J24" i="2"/>
  <c r="K24" i="2"/>
  <c r="L24" i="2"/>
  <c r="M24" i="2"/>
  <c r="E16" i="2"/>
  <c r="F16" i="2"/>
  <c r="F39" i="2" s="1"/>
  <c r="G16" i="2"/>
  <c r="H16" i="2"/>
  <c r="H39" i="2" s="1"/>
  <c r="I16" i="2"/>
  <c r="J16" i="2"/>
  <c r="K16" i="2"/>
  <c r="L16" i="2"/>
  <c r="M16" i="2"/>
  <c r="E18" i="2"/>
  <c r="F18" i="2"/>
  <c r="G18" i="2"/>
  <c r="H18" i="2"/>
  <c r="I18" i="2"/>
  <c r="K18" i="2"/>
  <c r="L18" i="2"/>
  <c r="M18" i="2"/>
  <c r="D18" i="2"/>
  <c r="D12" i="2"/>
  <c r="D16" i="2"/>
  <c r="D39" i="2" s="1"/>
  <c r="M8" i="2"/>
  <c r="L8" i="2" s="1"/>
  <c r="K8" i="2" s="1"/>
  <c r="J8" i="2" s="1"/>
  <c r="M12" i="2"/>
  <c r="M38" i="2" s="1"/>
  <c r="L12" i="2"/>
  <c r="K12" i="2"/>
  <c r="K38" i="2" s="1"/>
  <c r="J12" i="2"/>
  <c r="J38" i="2" s="1"/>
  <c r="I12" i="2"/>
  <c r="I38" i="2" s="1"/>
  <c r="H12" i="2"/>
  <c r="G12" i="2"/>
  <c r="G38" i="2" s="1"/>
  <c r="F12" i="2"/>
  <c r="F38" i="2" s="1"/>
  <c r="E12" i="2"/>
  <c r="E38" i="2" s="1"/>
  <c r="E46" i="1"/>
  <c r="E190" i="1" s="1"/>
  <c r="E204" i="1" s="1"/>
  <c r="E208" i="1" s="1"/>
  <c r="F46" i="1"/>
  <c r="F190" i="1" s="1"/>
  <c r="F204" i="1" s="1"/>
  <c r="F208" i="1" s="1"/>
  <c r="G46" i="1"/>
  <c r="G190" i="1" s="1"/>
  <c r="G204" i="1" s="1"/>
  <c r="G208" i="1" s="1"/>
  <c r="H46" i="1"/>
  <c r="H190" i="1" s="1"/>
  <c r="H204" i="1" s="1"/>
  <c r="H208" i="1" s="1"/>
  <c r="I46" i="1"/>
  <c r="I190" i="1" s="1"/>
  <c r="I204" i="1" s="1"/>
  <c r="I208" i="1" s="1"/>
  <c r="J46" i="1"/>
  <c r="J190" i="1" s="1"/>
  <c r="J204" i="1" s="1"/>
  <c r="J208" i="1" s="1"/>
  <c r="K46" i="1"/>
  <c r="K190" i="1" s="1"/>
  <c r="K204" i="1" s="1"/>
  <c r="K208" i="1" s="1"/>
  <c r="D46" i="1"/>
  <c r="D190" i="1" s="1"/>
  <c r="L39" i="1"/>
  <c r="K39" i="1" s="1"/>
  <c r="J39" i="1" s="1"/>
  <c r="I39" i="1" s="1"/>
  <c r="H39" i="1" s="1"/>
  <c r="G39" i="1" s="1"/>
  <c r="F39" i="1" s="1"/>
  <c r="E39" i="1" s="1"/>
  <c r="D39" i="1" s="1"/>
  <c r="E162" i="1"/>
  <c r="F162" i="1"/>
  <c r="G162" i="1"/>
  <c r="H162" i="1"/>
  <c r="I162" i="1"/>
  <c r="J162" i="1"/>
  <c r="K162" i="1"/>
  <c r="L162" i="1"/>
  <c r="M162" i="1"/>
  <c r="F163" i="1"/>
  <c r="G163" i="1"/>
  <c r="H163" i="1"/>
  <c r="H167" i="1" s="1"/>
  <c r="I163" i="1"/>
  <c r="I167" i="1" s="1"/>
  <c r="J163" i="1"/>
  <c r="J167" i="1" s="1"/>
  <c r="K163" i="1"/>
  <c r="K167" i="1" s="1"/>
  <c r="L163" i="1"/>
  <c r="M163" i="1"/>
  <c r="D163" i="1"/>
  <c r="D162" i="1"/>
  <c r="E176" i="1"/>
  <c r="F176" i="1"/>
  <c r="G176" i="1"/>
  <c r="H176" i="1"/>
  <c r="I176" i="1"/>
  <c r="J176" i="1"/>
  <c r="K176" i="1"/>
  <c r="L176" i="1"/>
  <c r="M176" i="1"/>
  <c r="E177" i="1"/>
  <c r="F177" i="1"/>
  <c r="G177" i="1"/>
  <c r="H177" i="1"/>
  <c r="I177" i="1"/>
  <c r="J177" i="1"/>
  <c r="K177" i="1"/>
  <c r="L177" i="1"/>
  <c r="M177" i="1"/>
  <c r="D177" i="1"/>
  <c r="D176" i="1"/>
  <c r="M175" i="1"/>
  <c r="L175" i="1" s="1"/>
  <c r="K175" i="1" s="1"/>
  <c r="J175" i="1" s="1"/>
  <c r="I175" i="1" s="1"/>
  <c r="H175" i="1" s="1"/>
  <c r="G175" i="1" s="1"/>
  <c r="F175" i="1" s="1"/>
  <c r="E175" i="1" s="1"/>
  <c r="D175" i="1" s="1"/>
  <c r="M179" i="1"/>
  <c r="L179" i="1" s="1"/>
  <c r="K179" i="1" s="1"/>
  <c r="J179" i="1" s="1"/>
  <c r="I179" i="1" s="1"/>
  <c r="H179" i="1" s="1"/>
  <c r="G179" i="1" s="1"/>
  <c r="F179" i="1" s="1"/>
  <c r="E179" i="1" s="1"/>
  <c r="D179" i="1" s="1"/>
  <c r="M165" i="1"/>
  <c r="L165" i="1" s="1"/>
  <c r="K165" i="1" s="1"/>
  <c r="J165" i="1" s="1"/>
  <c r="I165" i="1" s="1"/>
  <c r="H165" i="1" s="1"/>
  <c r="G165" i="1" s="1"/>
  <c r="F165" i="1" s="1"/>
  <c r="E165" i="1" s="1"/>
  <c r="D165" i="1" s="1"/>
  <c r="M133" i="1"/>
  <c r="M134" i="1"/>
  <c r="M135" i="1"/>
  <c r="M136" i="1"/>
  <c r="M137" i="1"/>
  <c r="M132" i="1"/>
  <c r="M105" i="1"/>
  <c r="H105" i="1"/>
  <c r="I105" i="1"/>
  <c r="J105" i="1"/>
  <c r="K105" i="1"/>
  <c r="L105" i="1"/>
  <c r="H106" i="1"/>
  <c r="I106" i="1"/>
  <c r="J106" i="1"/>
  <c r="K106" i="1"/>
  <c r="L106" i="1"/>
  <c r="M106" i="1"/>
  <c r="H107" i="1"/>
  <c r="I107" i="1"/>
  <c r="J107" i="1"/>
  <c r="K107" i="1"/>
  <c r="L107" i="1"/>
  <c r="M107" i="1"/>
  <c r="H108" i="1"/>
  <c r="I108" i="1"/>
  <c r="J108" i="1"/>
  <c r="K108" i="1"/>
  <c r="L108" i="1"/>
  <c r="M108" i="1"/>
  <c r="H109" i="1"/>
  <c r="I109" i="1"/>
  <c r="J109" i="1"/>
  <c r="K109" i="1"/>
  <c r="L109" i="1"/>
  <c r="M109" i="1"/>
  <c r="H110" i="1"/>
  <c r="I110" i="1"/>
  <c r="J110" i="1"/>
  <c r="K110" i="1"/>
  <c r="L110" i="1"/>
  <c r="M110" i="1"/>
  <c r="G106" i="1"/>
  <c r="G107" i="1"/>
  <c r="G108" i="1"/>
  <c r="G109" i="1"/>
  <c r="G110" i="1"/>
  <c r="G105" i="1"/>
  <c r="M54" i="1"/>
  <c r="E54" i="1"/>
  <c r="F54" i="1"/>
  <c r="G54" i="1"/>
  <c r="H54" i="1"/>
  <c r="I54" i="1"/>
  <c r="J54" i="1"/>
  <c r="K54" i="1"/>
  <c r="L54" i="1"/>
  <c r="M51" i="1"/>
  <c r="M93" i="1" s="1"/>
  <c r="M131" i="1" s="1"/>
  <c r="D54" i="1"/>
  <c r="D21" i="1"/>
  <c r="D52" i="1" s="1"/>
  <c r="M146" i="1"/>
  <c r="L146" i="1" s="1"/>
  <c r="K146" i="1" s="1"/>
  <c r="J146" i="1" s="1"/>
  <c r="I146" i="1" s="1"/>
  <c r="H146" i="1" s="1"/>
  <c r="G146" i="1" s="1"/>
  <c r="F146" i="1" s="1"/>
  <c r="E146" i="1" s="1"/>
  <c r="D146" i="1" s="1"/>
  <c r="L13" i="1"/>
  <c r="K13" i="1" s="1"/>
  <c r="J13" i="1" s="1"/>
  <c r="I13" i="1" s="1"/>
  <c r="H13" i="1" s="1"/>
  <c r="G13" i="1" s="1"/>
  <c r="F13" i="1" s="1"/>
  <c r="E13" i="1" s="1"/>
  <c r="D13" i="1" s="1"/>
  <c r="D51" i="1" s="1"/>
  <c r="E147" i="1"/>
  <c r="F21" i="1"/>
  <c r="F147" i="1" s="1"/>
  <c r="G21" i="1"/>
  <c r="G147" i="1" s="1"/>
  <c r="H21" i="1"/>
  <c r="H152" i="1" s="1"/>
  <c r="I21" i="1"/>
  <c r="I151" i="1" s="1"/>
  <c r="J21" i="1"/>
  <c r="J150" i="1" s="1"/>
  <c r="K21" i="1"/>
  <c r="K149" i="1" s="1"/>
  <c r="L21" i="1"/>
  <c r="L148" i="1" s="1"/>
  <c r="M21" i="1"/>
  <c r="E26" i="1"/>
  <c r="F26" i="1"/>
  <c r="G26" i="1"/>
  <c r="H26" i="1"/>
  <c r="I26" i="1"/>
  <c r="J26" i="1"/>
  <c r="K26" i="1"/>
  <c r="L26" i="1"/>
  <c r="M26" i="1"/>
  <c r="E30" i="1"/>
  <c r="F30" i="1"/>
  <c r="G30" i="1"/>
  <c r="H30" i="1"/>
  <c r="I30" i="1"/>
  <c r="J30" i="1"/>
  <c r="K30" i="1"/>
  <c r="L30" i="1"/>
  <c r="M30" i="1"/>
  <c r="D30" i="1"/>
  <c r="D26" i="1"/>
  <c r="G167" i="1" l="1"/>
  <c r="L167" i="1"/>
  <c r="M167" i="1"/>
  <c r="D204" i="1"/>
  <c r="D208" i="1" s="1"/>
  <c r="M181" i="1"/>
  <c r="E181" i="1"/>
  <c r="L39" i="2"/>
  <c r="J39" i="2"/>
  <c r="J181" i="1"/>
  <c r="M39" i="2"/>
  <c r="E39" i="2"/>
  <c r="I39" i="2"/>
  <c r="K39" i="2"/>
  <c r="G39" i="2"/>
  <c r="K181" i="1"/>
  <c r="D166" i="1"/>
  <c r="D36" i="2"/>
  <c r="F167" i="1"/>
  <c r="H38" i="2"/>
  <c r="H17" i="2"/>
  <c r="D38" i="2"/>
  <c r="D17" i="2"/>
  <c r="F180" i="1"/>
  <c r="L181" i="1"/>
  <c r="I181" i="1"/>
  <c r="D180" i="1"/>
  <c r="G181" i="1"/>
  <c r="H180" i="1"/>
  <c r="I166" i="1"/>
  <c r="K166" i="1"/>
  <c r="D181" i="1"/>
  <c r="F181" i="1"/>
  <c r="G180" i="1"/>
  <c r="J166" i="1"/>
  <c r="M180" i="1"/>
  <c r="E180" i="1"/>
  <c r="H166" i="1"/>
  <c r="L180" i="1"/>
  <c r="G166" i="1"/>
  <c r="K180" i="1"/>
  <c r="D167" i="1"/>
  <c r="F166" i="1"/>
  <c r="M147" i="1"/>
  <c r="J180" i="1"/>
  <c r="M166" i="1"/>
  <c r="E166" i="1"/>
  <c r="E167" i="1"/>
  <c r="D120" i="1"/>
  <c r="F120" i="1" s="1"/>
  <c r="H181" i="1"/>
  <c r="I180" i="1"/>
  <c r="L166" i="1"/>
  <c r="L38" i="2"/>
  <c r="D121" i="1"/>
  <c r="J36" i="2"/>
  <c r="G36" i="2"/>
  <c r="K36" i="2"/>
  <c r="D123" i="1"/>
  <c r="F123" i="1" s="1"/>
  <c r="G123" i="1" s="1"/>
  <c r="H123" i="1" s="1"/>
  <c r="I123" i="1" s="1"/>
  <c r="F36" i="2"/>
  <c r="M36" i="2"/>
  <c r="E36" i="2"/>
  <c r="L36" i="2"/>
  <c r="I36" i="2"/>
  <c r="H36" i="2"/>
  <c r="K17" i="2"/>
  <c r="L17" i="2"/>
  <c r="M23" i="2"/>
  <c r="L23" i="2" s="1"/>
  <c r="K23" i="2" s="1"/>
  <c r="J23" i="2" s="1"/>
  <c r="I23" i="2" s="1"/>
  <c r="H23" i="2" s="1"/>
  <c r="G23" i="2" s="1"/>
  <c r="F23" i="2" s="1"/>
  <c r="E23" i="2" s="1"/>
  <c r="D23" i="2" s="1"/>
  <c r="I17" i="2"/>
  <c r="G17" i="2"/>
  <c r="J17" i="2"/>
  <c r="M17" i="2"/>
  <c r="F17" i="2"/>
  <c r="E17" i="2"/>
  <c r="D124" i="1"/>
  <c r="D125" i="1"/>
  <c r="D122" i="1"/>
  <c r="I8" i="2"/>
  <c r="M189" i="1"/>
  <c r="M202" i="1" s="1"/>
  <c r="M161" i="1"/>
  <c r="M60" i="1"/>
  <c r="M104" i="1" s="1"/>
  <c r="L152" i="1"/>
  <c r="G152" i="1"/>
  <c r="E151" i="1"/>
  <c r="M150" i="1"/>
  <c r="F152" i="1"/>
  <c r="G150" i="1"/>
  <c r="E152" i="1"/>
  <c r="F150" i="1"/>
  <c r="M151" i="1"/>
  <c r="E150" i="1"/>
  <c r="L151" i="1"/>
  <c r="G149" i="1"/>
  <c r="G151" i="1"/>
  <c r="F149" i="1"/>
  <c r="M152" i="1"/>
  <c r="F151" i="1"/>
  <c r="G148" i="1"/>
  <c r="D149" i="1"/>
  <c r="H151" i="1"/>
  <c r="I150" i="1"/>
  <c r="J149" i="1"/>
  <c r="K148" i="1"/>
  <c r="L147" i="1"/>
  <c r="D148" i="1"/>
  <c r="H150" i="1"/>
  <c r="I149" i="1"/>
  <c r="J148" i="1"/>
  <c r="K147" i="1"/>
  <c r="H149" i="1"/>
  <c r="I148" i="1"/>
  <c r="J147" i="1"/>
  <c r="H148" i="1"/>
  <c r="I147" i="1"/>
  <c r="H147" i="1"/>
  <c r="D152" i="1"/>
  <c r="J152" i="1"/>
  <c r="K151" i="1"/>
  <c r="L150" i="1"/>
  <c r="M149" i="1"/>
  <c r="E149" i="1"/>
  <c r="F148" i="1"/>
  <c r="D151" i="1"/>
  <c r="I152" i="1"/>
  <c r="J151" i="1"/>
  <c r="K150" i="1"/>
  <c r="L149" i="1"/>
  <c r="M148" i="1"/>
  <c r="E148" i="1"/>
  <c r="K152" i="1"/>
  <c r="D150" i="1"/>
  <c r="M96" i="1"/>
  <c r="G63" i="1"/>
  <c r="M63" i="1"/>
  <c r="L63" i="1"/>
  <c r="I63" i="1"/>
  <c r="F52" i="1"/>
  <c r="M52" i="1"/>
  <c r="M94" i="1" s="1"/>
  <c r="H63" i="1"/>
  <c r="J63" i="1"/>
  <c r="L51" i="1"/>
  <c r="L60" i="1" s="1"/>
  <c r="L52" i="1"/>
  <c r="K52" i="1"/>
  <c r="K63" i="1"/>
  <c r="K51" i="1"/>
  <c r="K60" i="1" s="1"/>
  <c r="J51" i="1"/>
  <c r="J60" i="1" s="1"/>
  <c r="J52" i="1"/>
  <c r="I51" i="1"/>
  <c r="I60" i="1" s="1"/>
  <c r="I52" i="1"/>
  <c r="H51" i="1"/>
  <c r="H60" i="1" s="1"/>
  <c r="H52" i="1"/>
  <c r="G51" i="1"/>
  <c r="G60" i="1" s="1"/>
  <c r="F51" i="1"/>
  <c r="E52" i="1"/>
  <c r="E51" i="1"/>
  <c r="G52" i="1"/>
  <c r="G31" i="1"/>
  <c r="D147" i="1"/>
  <c r="I31" i="1"/>
  <c r="K31" i="1"/>
  <c r="D31" i="1"/>
  <c r="F31" i="1"/>
  <c r="J31" i="1"/>
  <c r="M31" i="1"/>
  <c r="H31" i="1"/>
  <c r="E31" i="1"/>
  <c r="L31" i="1"/>
  <c r="L37" i="2" s="1"/>
  <c r="M37" i="2" l="1"/>
  <c r="M53" i="1"/>
  <c r="L202" i="1"/>
  <c r="K202" i="1" s="1"/>
  <c r="J202" i="1" s="1"/>
  <c r="I202" i="1" s="1"/>
  <c r="H202" i="1" s="1"/>
  <c r="G202" i="1" s="1"/>
  <c r="F202" i="1" s="1"/>
  <c r="E202" i="1" s="1"/>
  <c r="D202" i="1" s="1"/>
  <c r="M207" i="1"/>
  <c r="L207" i="1" s="1"/>
  <c r="K207" i="1" s="1"/>
  <c r="J207" i="1" s="1"/>
  <c r="I207" i="1" s="1"/>
  <c r="H207" i="1" s="1"/>
  <c r="G207" i="1" s="1"/>
  <c r="F207" i="1" s="1"/>
  <c r="E207" i="1" s="1"/>
  <c r="D207" i="1" s="1"/>
  <c r="D191" i="1"/>
  <c r="D194" i="1" s="1"/>
  <c r="D26" i="2"/>
  <c r="F153" i="1"/>
  <c r="J37" i="2"/>
  <c r="J191" i="1"/>
  <c r="J194" i="1" s="1"/>
  <c r="K37" i="2"/>
  <c r="K191" i="1"/>
  <c r="K194" i="1" s="1"/>
  <c r="F37" i="2"/>
  <c r="F191" i="1"/>
  <c r="F194" i="1" s="1"/>
  <c r="L191" i="1"/>
  <c r="L194" i="1" s="1"/>
  <c r="I37" i="2"/>
  <c r="I191" i="1"/>
  <c r="I194" i="1" s="1"/>
  <c r="E37" i="2"/>
  <c r="E191" i="1"/>
  <c r="E194" i="1" s="1"/>
  <c r="H37" i="2"/>
  <c r="H191" i="1"/>
  <c r="H194" i="1" s="1"/>
  <c r="M191" i="1"/>
  <c r="M194" i="1" s="1"/>
  <c r="G37" i="2"/>
  <c r="G191" i="1"/>
  <c r="G194" i="1" s="1"/>
  <c r="K61" i="1"/>
  <c r="I27" i="2"/>
  <c r="G26" i="2"/>
  <c r="J27" i="2"/>
  <c r="H26" i="2"/>
  <c r="K27" i="2"/>
  <c r="I26" i="2"/>
  <c r="D37" i="2"/>
  <c r="L27" i="2"/>
  <c r="J26" i="2"/>
  <c r="E27" i="2"/>
  <c r="M27" i="2"/>
  <c r="K26" i="2"/>
  <c r="F27" i="2"/>
  <c r="D27" i="2"/>
  <c r="L26" i="2"/>
  <c r="G27" i="2"/>
  <c r="E26" i="2"/>
  <c r="M26" i="2"/>
  <c r="H27" i="2"/>
  <c r="F26" i="2"/>
  <c r="J123" i="1"/>
  <c r="K123" i="1" s="1"/>
  <c r="L123" i="1" s="1"/>
  <c r="M123" i="1" s="1"/>
  <c r="M35" i="2"/>
  <c r="L35" i="2" s="1"/>
  <c r="K35" i="2" s="1"/>
  <c r="J35" i="2" s="1"/>
  <c r="I35" i="2" s="1"/>
  <c r="H35" i="2" s="1"/>
  <c r="G35" i="2" s="1"/>
  <c r="F35" i="2" s="1"/>
  <c r="E35" i="2" s="1"/>
  <c r="D35" i="2" s="1"/>
  <c r="F121" i="1"/>
  <c r="G121" i="1" s="1"/>
  <c r="H121" i="1" s="1"/>
  <c r="I121" i="1" s="1"/>
  <c r="J121" i="1"/>
  <c r="K121" i="1" s="1"/>
  <c r="L121" i="1" s="1"/>
  <c r="M121" i="1" s="1"/>
  <c r="F124" i="1"/>
  <c r="G124" i="1" s="1"/>
  <c r="H124" i="1" s="1"/>
  <c r="I124" i="1" s="1"/>
  <c r="J120" i="1"/>
  <c r="K120" i="1" s="1"/>
  <c r="L120" i="1" s="1"/>
  <c r="M120" i="1" s="1"/>
  <c r="L104" i="1"/>
  <c r="K104" i="1" s="1"/>
  <c r="J104" i="1" s="1"/>
  <c r="I104" i="1" s="1"/>
  <c r="H104" i="1" s="1"/>
  <c r="G104" i="1" s="1"/>
  <c r="F119" i="1"/>
  <c r="F122" i="1"/>
  <c r="G122" i="1" s="1"/>
  <c r="H122" i="1" s="1"/>
  <c r="I122" i="1" s="1"/>
  <c r="F125" i="1"/>
  <c r="G125" i="1" s="1"/>
  <c r="H125" i="1" s="1"/>
  <c r="I125" i="1" s="1"/>
  <c r="J125" i="1"/>
  <c r="K125" i="1" s="1"/>
  <c r="L125" i="1" s="1"/>
  <c r="M125" i="1" s="1"/>
  <c r="G53" i="1"/>
  <c r="H8" i="2"/>
  <c r="L161" i="1"/>
  <c r="L189" i="1"/>
  <c r="K189" i="1" s="1"/>
  <c r="J189" i="1" s="1"/>
  <c r="I189" i="1" s="1"/>
  <c r="H189" i="1" s="1"/>
  <c r="G189" i="1" s="1"/>
  <c r="F189" i="1" s="1"/>
  <c r="E189" i="1" s="1"/>
  <c r="D189" i="1" s="1"/>
  <c r="M193" i="1"/>
  <c r="L193" i="1" s="1"/>
  <c r="K193" i="1" s="1"/>
  <c r="J193" i="1" s="1"/>
  <c r="I193" i="1" s="1"/>
  <c r="H193" i="1" s="1"/>
  <c r="G193" i="1" s="1"/>
  <c r="F193" i="1" s="1"/>
  <c r="E193" i="1" s="1"/>
  <c r="D193" i="1" s="1"/>
  <c r="L153" i="1"/>
  <c r="H153" i="1"/>
  <c r="I153" i="1"/>
  <c r="E153" i="1"/>
  <c r="M61" i="1"/>
  <c r="J153" i="1"/>
  <c r="K153" i="1"/>
  <c r="M153" i="1"/>
  <c r="L61" i="1"/>
  <c r="G32" i="1"/>
  <c r="G61" i="1"/>
  <c r="J61" i="1"/>
  <c r="H61" i="1"/>
  <c r="G153" i="1"/>
  <c r="I61" i="1"/>
  <c r="J32" i="1"/>
  <c r="J53" i="1"/>
  <c r="M32" i="1"/>
  <c r="L32" i="1"/>
  <c r="L53" i="1"/>
  <c r="K32" i="1"/>
  <c r="K53" i="1"/>
  <c r="E32" i="1"/>
  <c r="E53" i="1"/>
  <c r="I32" i="1"/>
  <c r="I53" i="1"/>
  <c r="F32" i="1"/>
  <c r="F53" i="1"/>
  <c r="H32" i="1"/>
  <c r="H53" i="1"/>
  <c r="D32" i="1"/>
  <c r="D53" i="1"/>
  <c r="D153" i="1"/>
  <c r="D126" i="1" l="1"/>
  <c r="G120" i="1"/>
  <c r="H120" i="1" s="1"/>
  <c r="I120" i="1" s="1"/>
  <c r="J119" i="1"/>
  <c r="K119" i="1" s="1"/>
  <c r="L119" i="1" s="1"/>
  <c r="M119" i="1" s="1"/>
  <c r="G119" i="1"/>
  <c r="H119" i="1" s="1"/>
  <c r="I119" i="1" s="1"/>
  <c r="G62" i="1"/>
  <c r="G8" i="2"/>
  <c r="K161" i="1"/>
  <c r="M95" i="1"/>
  <c r="H62" i="1"/>
  <c r="M62" i="1"/>
  <c r="K62" i="1"/>
  <c r="I62" i="1"/>
  <c r="L62" i="1"/>
  <c r="J62" i="1"/>
  <c r="F126" i="1" l="1"/>
  <c r="G126" i="1" s="1"/>
  <c r="H126" i="1" s="1"/>
  <c r="I126" i="1" s="1"/>
  <c r="J126" i="1"/>
  <c r="K126" i="1" s="1"/>
  <c r="L126" i="1" s="1"/>
  <c r="M126" i="1" s="1"/>
  <c r="F8" i="2"/>
  <c r="J161" i="1"/>
  <c r="E8" i="2" l="1"/>
  <c r="I161" i="1"/>
  <c r="D8" i="2" l="1"/>
  <c r="H161" i="1"/>
  <c r="G161" i="1" l="1"/>
  <c r="F161" i="1" l="1"/>
  <c r="E161" i="1" l="1"/>
  <c r="D161" i="1" l="1"/>
</calcChain>
</file>

<file path=xl/sharedStrings.xml><?xml version="1.0" encoding="utf-8"?>
<sst xmlns="http://schemas.openxmlformats.org/spreadsheetml/2006/main" count="198" uniqueCount="133">
  <si>
    <t>会費収益</t>
    <rPh sb="0" eb="4">
      <t>カイヒシュウエキ</t>
    </rPh>
    <phoneticPr fontId="1"/>
  </si>
  <si>
    <t>寄付収益</t>
    <rPh sb="0" eb="4">
      <t>キフシュウエキ</t>
    </rPh>
    <phoneticPr fontId="1"/>
  </si>
  <si>
    <t>助成金収益</t>
    <rPh sb="0" eb="5">
      <t>ジョセイキンシュウエキ</t>
    </rPh>
    <phoneticPr fontId="1"/>
  </si>
  <si>
    <t>その他収益</t>
    <rPh sb="2" eb="3">
      <t>ホカ</t>
    </rPh>
    <rPh sb="3" eb="5">
      <t>シュウエキ</t>
    </rPh>
    <phoneticPr fontId="1"/>
  </si>
  <si>
    <t>経常収益計</t>
    <phoneticPr fontId="1"/>
  </si>
  <si>
    <t>（1）人件費計</t>
    <rPh sb="3" eb="6">
      <t>ジンケンヒ</t>
    </rPh>
    <rPh sb="6" eb="7">
      <t>ケイ</t>
    </rPh>
    <phoneticPr fontId="4"/>
  </si>
  <si>
    <t>（2）その他経費計</t>
    <rPh sb="5" eb="6">
      <t>タ</t>
    </rPh>
    <rPh sb="6" eb="8">
      <t>ケイヒ</t>
    </rPh>
    <rPh sb="8" eb="9">
      <t>ケイ</t>
    </rPh>
    <phoneticPr fontId="4"/>
  </si>
  <si>
    <t>事業費</t>
    <phoneticPr fontId="1"/>
  </si>
  <si>
    <t>管理費</t>
    <phoneticPr fontId="1"/>
  </si>
  <si>
    <t>事業費計</t>
    <rPh sb="0" eb="4">
      <t>ジギョウヒケイ</t>
    </rPh>
    <phoneticPr fontId="1"/>
  </si>
  <si>
    <t>管理費計</t>
    <rPh sb="0" eb="4">
      <t>カンリヒケイ</t>
    </rPh>
    <phoneticPr fontId="1"/>
  </si>
  <si>
    <t>経常費用計</t>
    <rPh sb="2" eb="4">
      <t>ヒヨウ</t>
    </rPh>
    <phoneticPr fontId="4"/>
  </si>
  <si>
    <t>１</t>
    <phoneticPr fontId="1"/>
  </si>
  <si>
    <t>当期経常増減額</t>
  </si>
  <si>
    <t>次期繰越正味財産額</t>
  </si>
  <si>
    <t xml:space="preserve">Ⅱ </t>
    <phoneticPr fontId="4"/>
  </si>
  <si>
    <t>経常費用</t>
  </si>
  <si>
    <t xml:space="preserve">Ⅰ </t>
    <phoneticPr fontId="1"/>
  </si>
  <si>
    <t>経常収益</t>
  </si>
  <si>
    <t>ポイント！</t>
    <phoneticPr fontId="1"/>
  </si>
  <si>
    <t>事業収益（自主事業）</t>
    <rPh sb="0" eb="4">
      <t>ジギョウシュウエキ</t>
    </rPh>
    <rPh sb="5" eb="9">
      <t>ジシュジギョウ</t>
    </rPh>
    <phoneticPr fontId="1"/>
  </si>
  <si>
    <t>事業収益（委託事業）</t>
    <rPh sb="0" eb="4">
      <t>ジギョウシュウエキ</t>
    </rPh>
    <rPh sb="5" eb="7">
      <t>イタク</t>
    </rPh>
    <rPh sb="7" eb="9">
      <t>ジギョウ</t>
    </rPh>
    <phoneticPr fontId="1"/>
  </si>
  <si>
    <t>事業収益（自主事業）注1</t>
    <rPh sb="0" eb="4">
      <t>ジギョウシュウエキ</t>
    </rPh>
    <rPh sb="5" eb="9">
      <t>ジシュジギョウ</t>
    </rPh>
    <rPh sb="10" eb="11">
      <t>チュウ</t>
    </rPh>
    <phoneticPr fontId="1"/>
  </si>
  <si>
    <t>（2）その他経費計 注2</t>
    <rPh sb="5" eb="6">
      <t>タ</t>
    </rPh>
    <rPh sb="6" eb="8">
      <t>ケイヒ</t>
    </rPh>
    <rPh sb="8" eb="9">
      <t>ケイ</t>
    </rPh>
    <rPh sb="10" eb="11">
      <t>チュウ</t>
    </rPh>
    <phoneticPr fontId="4"/>
  </si>
  <si>
    <t>平均成長率（CAGR）</t>
    <rPh sb="0" eb="5">
      <t>ヘイキンセイチョウリツ</t>
    </rPh>
    <phoneticPr fontId="1"/>
  </si>
  <si>
    <t>正味財産合計</t>
    <rPh sb="0" eb="6">
      <t>ショウミザイサンゴウケイ</t>
    </rPh>
    <phoneticPr fontId="1"/>
  </si>
  <si>
    <t>①短期トレンド（全体）</t>
    <rPh sb="1" eb="3">
      <t>タンキ</t>
    </rPh>
    <rPh sb="8" eb="10">
      <t>ゼンタイ</t>
    </rPh>
    <phoneticPr fontId="1"/>
  </si>
  <si>
    <t>②長期トレンド（全体）</t>
    <rPh sb="1" eb="3">
      <t>チョウキ</t>
    </rPh>
    <rPh sb="2" eb="3">
      <t>キ</t>
    </rPh>
    <rPh sb="8" eb="10">
      <t>ゼンタイ</t>
    </rPh>
    <phoneticPr fontId="1"/>
  </si>
  <si>
    <t>③短期トレンド（収益別）</t>
    <rPh sb="1" eb="3">
      <t>タンキ</t>
    </rPh>
    <rPh sb="8" eb="11">
      <t>シュウエキベツ</t>
    </rPh>
    <phoneticPr fontId="1"/>
  </si>
  <si>
    <t>正味財産合計　注</t>
    <rPh sb="0" eb="6">
      <t>ショウミザイサンゴウケイ</t>
    </rPh>
    <rPh sb="7" eb="8">
      <t>チュウ</t>
    </rPh>
    <phoneticPr fontId="1"/>
  </si>
  <si>
    <t>注：正味財産合計＝次期繰越正味財産額</t>
    <rPh sb="0" eb="1">
      <t>チュウ</t>
    </rPh>
    <rPh sb="2" eb="8">
      <t>ショウミザイサンゴウケイ</t>
    </rPh>
    <rPh sb="9" eb="12">
      <t>ジキク</t>
    </rPh>
    <rPh sb="12" eb="13">
      <t>コ</t>
    </rPh>
    <rPh sb="13" eb="15">
      <t>ショウミ</t>
    </rPh>
    <rPh sb="15" eb="17">
      <t>ザイサン</t>
    </rPh>
    <rPh sb="17" eb="18">
      <t>ガク</t>
    </rPh>
    <phoneticPr fontId="1"/>
  </si>
  <si>
    <t>④長期トレンド（収益別）</t>
    <rPh sb="1" eb="3">
      <t>チョウキ</t>
    </rPh>
    <rPh sb="2" eb="3">
      <t>キ</t>
    </rPh>
    <rPh sb="8" eb="11">
      <t>シュウエキベツ</t>
    </rPh>
    <phoneticPr fontId="1"/>
  </si>
  <si>
    <t>5-1</t>
    <phoneticPr fontId="1"/>
  </si>
  <si>
    <t>5-2</t>
    <phoneticPr fontId="1"/>
  </si>
  <si>
    <t>収益・費用別割合</t>
    <rPh sb="0" eb="2">
      <t>シュウエキ</t>
    </rPh>
    <rPh sb="3" eb="5">
      <t>ヒヨウ</t>
    </rPh>
    <rPh sb="5" eb="6">
      <t>ベツ</t>
    </rPh>
    <rPh sb="6" eb="8">
      <t>ワリアイ</t>
    </rPh>
    <phoneticPr fontId="1"/>
  </si>
  <si>
    <t>自己資金</t>
    <rPh sb="0" eb="4">
      <t>ジコシキン</t>
    </rPh>
    <phoneticPr fontId="1"/>
  </si>
  <si>
    <t>非自己資金</t>
    <rPh sb="0" eb="1">
      <t>ヒ</t>
    </rPh>
    <rPh sb="1" eb="5">
      <t>ジコシキン</t>
    </rPh>
    <phoneticPr fontId="1"/>
  </si>
  <si>
    <t>①収益別割合</t>
    <rPh sb="1" eb="6">
      <t>シュウエキベツワリアイ</t>
    </rPh>
    <phoneticPr fontId="1"/>
  </si>
  <si>
    <t>②自己資金・非自己資金割合</t>
    <rPh sb="1" eb="5">
      <t>ジコシキン</t>
    </rPh>
    <rPh sb="6" eb="11">
      <t>ヒジコシキン</t>
    </rPh>
    <rPh sb="11" eb="13">
      <t>ワリアイ</t>
    </rPh>
    <phoneticPr fontId="1"/>
  </si>
  <si>
    <t>③人件費割合</t>
    <rPh sb="1" eb="6">
      <t>ジンケンヒワリアイ</t>
    </rPh>
    <phoneticPr fontId="1"/>
  </si>
  <si>
    <t>人件費</t>
    <rPh sb="0" eb="3">
      <t>ジンケンヒ</t>
    </rPh>
    <phoneticPr fontId="1"/>
  </si>
  <si>
    <t>非人件費</t>
    <rPh sb="0" eb="1">
      <t>ヒ</t>
    </rPh>
    <rPh sb="1" eb="4">
      <t>ジンケンヒ</t>
    </rPh>
    <phoneticPr fontId="1"/>
  </si>
  <si>
    <t>（単位：円）</t>
    <rPh sb="1" eb="3">
      <t>タンイ</t>
    </rPh>
    <rPh sb="4" eb="5">
      <t>エン</t>
    </rPh>
    <phoneticPr fontId="1"/>
  </si>
  <si>
    <t>金額ベース</t>
    <rPh sb="0" eb="2">
      <t>キンガク</t>
    </rPh>
    <phoneticPr fontId="1"/>
  </si>
  <si>
    <t>割合ベース</t>
    <rPh sb="0" eb="2">
      <t>ワリアイ</t>
    </rPh>
    <phoneticPr fontId="1"/>
  </si>
  <si>
    <t>広告費</t>
    <rPh sb="0" eb="3">
      <t>コウコクヒ</t>
    </rPh>
    <phoneticPr fontId="1"/>
  </si>
  <si>
    <t>委託業務費</t>
    <rPh sb="0" eb="5">
      <t>イタクギョウムヒ</t>
    </rPh>
    <phoneticPr fontId="1"/>
  </si>
  <si>
    <t>謝礼金</t>
    <rPh sb="0" eb="3">
      <t>シャレイキン</t>
    </rPh>
    <phoneticPr fontId="1"/>
  </si>
  <si>
    <t>その他</t>
    <rPh sb="2" eb="3">
      <t>ホカ</t>
    </rPh>
    <phoneticPr fontId="1"/>
  </si>
  <si>
    <t>投資支出合計</t>
    <rPh sb="0" eb="4">
      <t>トウシシシュツ</t>
    </rPh>
    <rPh sb="4" eb="6">
      <t>ゴウケイ</t>
    </rPh>
    <phoneticPr fontId="1"/>
  </si>
  <si>
    <t>投資資金</t>
    <rPh sb="0" eb="4">
      <t>トウシシキン</t>
    </rPh>
    <phoneticPr fontId="1"/>
  </si>
  <si>
    <t>第五章：財務分析ガイドライン　分析フォーマット（第一部）</t>
    <rPh sb="15" eb="17">
      <t>ブンセキ</t>
    </rPh>
    <rPh sb="24" eb="27">
      <t>ダイイチブ</t>
    </rPh>
    <phoneticPr fontId="1"/>
  </si>
  <si>
    <t>第五章：財務分析ガイドライン　分析フォーマット（第二部）</t>
    <rPh sb="15" eb="17">
      <t>ブンセキ</t>
    </rPh>
    <rPh sb="24" eb="27">
      <t>ダイニブ</t>
    </rPh>
    <phoneticPr fontId="1"/>
  </si>
  <si>
    <t>資産の部</t>
    <rPh sb="0" eb="2">
      <t>シサン</t>
    </rPh>
    <rPh sb="3" eb="4">
      <t>ブ</t>
    </rPh>
    <phoneticPr fontId="1"/>
  </si>
  <si>
    <t>負債の部</t>
    <rPh sb="0" eb="2">
      <t>フサイ</t>
    </rPh>
    <rPh sb="3" eb="4">
      <t>ブ</t>
    </rPh>
    <phoneticPr fontId="1"/>
  </si>
  <si>
    <t>資産合計</t>
    <rPh sb="0" eb="2">
      <t>シサン</t>
    </rPh>
    <rPh sb="2" eb="4">
      <t>ゴウケイ</t>
    </rPh>
    <phoneticPr fontId="1"/>
  </si>
  <si>
    <t>負債合計</t>
    <rPh sb="0" eb="4">
      <t>フサイゴウケイ</t>
    </rPh>
    <phoneticPr fontId="1"/>
  </si>
  <si>
    <t>当期正味財産増減額</t>
    <rPh sb="2" eb="6">
      <t>ショウミザイサン</t>
    </rPh>
    <phoneticPr fontId="1"/>
  </si>
  <si>
    <t>平均</t>
    <rPh sb="0" eb="2">
      <t>ヘイキン</t>
    </rPh>
    <phoneticPr fontId="1"/>
  </si>
  <si>
    <t>5-3</t>
    <phoneticPr fontId="1"/>
  </si>
  <si>
    <t>短期安定性</t>
    <rPh sb="0" eb="5">
      <t>タンキアンテイセイ</t>
    </rPh>
    <phoneticPr fontId="1"/>
  </si>
  <si>
    <t>支払い可能期間①</t>
    <rPh sb="0" eb="2">
      <t>シハラ</t>
    </rPh>
    <rPh sb="3" eb="7">
      <t>カノウキカン</t>
    </rPh>
    <phoneticPr fontId="1"/>
  </si>
  <si>
    <t>支払い可能期間②</t>
    <rPh sb="0" eb="2">
      <t>シハラ</t>
    </rPh>
    <rPh sb="3" eb="7">
      <t>カノウキカン</t>
    </rPh>
    <phoneticPr fontId="1"/>
  </si>
  <si>
    <t>5-4</t>
    <phoneticPr fontId="1"/>
  </si>
  <si>
    <t>長期安定性</t>
    <rPh sb="0" eb="2">
      <t>チョウキ</t>
    </rPh>
    <rPh sb="2" eb="4">
      <t>アンテイ</t>
    </rPh>
    <rPh sb="4" eb="5">
      <t>セイ</t>
    </rPh>
    <phoneticPr fontId="1"/>
  </si>
  <si>
    <t>総資産／総負債</t>
    <phoneticPr fontId="1"/>
  </si>
  <si>
    <t>正味財産・経常収益比率</t>
    <rPh sb="5" eb="9">
      <t>ケイジョウシュウエキ</t>
    </rPh>
    <phoneticPr fontId="1"/>
  </si>
  <si>
    <t>正味財産・経常費用比率</t>
    <rPh sb="5" eb="7">
      <t>ケイジョウ</t>
    </rPh>
    <rPh sb="7" eb="9">
      <t>ヒヨウ</t>
    </rPh>
    <rPh sb="9" eb="11">
      <t>ヒリツ</t>
    </rPh>
    <phoneticPr fontId="1"/>
  </si>
  <si>
    <t>正味財産・資産合計比率</t>
    <rPh sb="5" eb="9">
      <t>シサンゴウケイ</t>
    </rPh>
    <rPh sb="9" eb="11">
      <t>ヒリツ</t>
    </rPh>
    <phoneticPr fontId="1"/>
  </si>
  <si>
    <t>■基本情報入力</t>
    <rPh sb="1" eb="3">
      <t>キホン</t>
    </rPh>
    <rPh sb="3" eb="5">
      <t>ジョウホウ</t>
    </rPh>
    <rPh sb="5" eb="7">
      <t>ニュウリョク</t>
    </rPh>
    <phoneticPr fontId="1"/>
  </si>
  <si>
    <t>■作成に当たって必要な書類</t>
    <rPh sb="1" eb="3">
      <t>サクセイ</t>
    </rPh>
    <rPh sb="4" eb="5">
      <t>ア</t>
    </rPh>
    <rPh sb="8" eb="10">
      <t>ヒツヨウ</t>
    </rPh>
    <rPh sb="11" eb="13">
      <t>ショルイ</t>
    </rPh>
    <phoneticPr fontId="1"/>
  </si>
  <si>
    <t>印刷費</t>
    <rPh sb="0" eb="3">
      <t>インサツヒ</t>
    </rPh>
    <phoneticPr fontId="1"/>
  </si>
  <si>
    <t>最新の年度の入力↓</t>
    <rPh sb="0" eb="2">
      <t>サイシン</t>
    </rPh>
    <rPh sb="3" eb="5">
      <t>ネンド</t>
    </rPh>
    <rPh sb="6" eb="8">
      <t>ニュウリョク</t>
    </rPh>
    <phoneticPr fontId="1"/>
  </si>
  <si>
    <t>投資資金割合</t>
    <rPh sb="0" eb="6">
      <t>トウシシキンワリアイ</t>
    </rPh>
    <phoneticPr fontId="1"/>
  </si>
  <si>
    <t>投資効果割合</t>
    <rPh sb="0" eb="6">
      <t>トウシコウカワリアイ</t>
    </rPh>
    <phoneticPr fontId="1"/>
  </si>
  <si>
    <t>⑤投資効果割合</t>
    <rPh sb="1" eb="3">
      <t>トウシ</t>
    </rPh>
    <rPh sb="3" eb="5">
      <t>コウカ</t>
    </rPh>
    <rPh sb="5" eb="7">
      <t>ワリアイ</t>
    </rPh>
    <phoneticPr fontId="1"/>
  </si>
  <si>
    <t>（→第ニ部に続く）</t>
    <rPh sb="2" eb="3">
      <t>ダイ</t>
    </rPh>
    <rPh sb="4" eb="5">
      <t>ブ</t>
    </rPh>
    <rPh sb="6" eb="7">
      <t>ツヅ</t>
    </rPh>
    <phoneticPr fontId="1"/>
  </si>
  <si>
    <t>以上</t>
    <rPh sb="0" eb="2">
      <t>イジョウ</t>
    </rPh>
    <phoneticPr fontId="1"/>
  </si>
  <si>
    <t>流動資産  (A)</t>
    <rPh sb="0" eb="4">
      <t>リュウドウシサン</t>
    </rPh>
    <phoneticPr fontId="1"/>
  </si>
  <si>
    <t>固定負債　（D）</t>
    <rPh sb="0" eb="4">
      <t>コテイフサイ</t>
    </rPh>
    <phoneticPr fontId="4"/>
  </si>
  <si>
    <t>流動負債  （C）</t>
    <rPh sb="0" eb="4">
      <t>リュウドウフサイ</t>
    </rPh>
    <phoneticPr fontId="4"/>
  </si>
  <si>
    <t>固定資産  (B)</t>
    <rPh sb="0" eb="4">
      <t>コテイシサン</t>
    </rPh>
    <phoneticPr fontId="1"/>
  </si>
  <si>
    <t>流動比率　（A)÷（C）</t>
    <rPh sb="0" eb="4">
      <t>リュウドウヒリツ</t>
    </rPh>
    <phoneticPr fontId="1"/>
  </si>
  <si>
    <t>流動差額　（A)-（C）</t>
    <rPh sb="0" eb="4">
      <t>リュウドウサガク</t>
    </rPh>
    <phoneticPr fontId="1"/>
  </si>
  <si>
    <t>パターン(1)（単純計算）</t>
    <rPh sb="8" eb="12">
      <t>タンジュンケイサン</t>
    </rPh>
    <phoneticPr fontId="1"/>
  </si>
  <si>
    <t>パターン(2)（非自己資金維持）</t>
    <rPh sb="8" eb="9">
      <t>ヒ</t>
    </rPh>
    <rPh sb="9" eb="13">
      <t>ジコシキン</t>
    </rPh>
    <rPh sb="13" eb="15">
      <t>イジ</t>
    </rPh>
    <phoneticPr fontId="1"/>
  </si>
  <si>
    <t>④投資的資金割合</t>
    <rPh sb="1" eb="3">
      <t>トウシ</t>
    </rPh>
    <rPh sb="3" eb="4">
      <t>テキ</t>
    </rPh>
    <rPh sb="4" eb="6">
      <t>シキン</t>
    </rPh>
    <rPh sb="6" eb="8">
      <t>ワリアイ</t>
    </rPh>
    <phoneticPr fontId="1"/>
  </si>
  <si>
    <t>会費・寄付収益額</t>
    <rPh sb="0" eb="2">
      <t>カイヒ</t>
    </rPh>
    <rPh sb="3" eb="5">
      <t>キフ</t>
    </rPh>
    <rPh sb="5" eb="7">
      <t>シュウエキ</t>
    </rPh>
    <rPh sb="7" eb="8">
      <t>ガク</t>
    </rPh>
    <phoneticPr fontId="4"/>
  </si>
  <si>
    <t>費用全体における会費・寄付募集に対する投資的資金費用の割合</t>
    <rPh sb="0" eb="4">
      <t>ヒヨウゼンタイ</t>
    </rPh>
    <rPh sb="8" eb="10">
      <t>カイヒ</t>
    </rPh>
    <rPh sb="11" eb="15">
      <t>キフボシュウ</t>
    </rPh>
    <rPh sb="16" eb="17">
      <t>タイ</t>
    </rPh>
    <rPh sb="19" eb="21">
      <t>トウシ</t>
    </rPh>
    <rPh sb="21" eb="22">
      <t>テキ</t>
    </rPh>
    <rPh sb="22" eb="24">
      <t>シキン</t>
    </rPh>
    <rPh sb="24" eb="26">
      <t>ヒヨウ</t>
    </rPh>
    <rPh sb="27" eb="29">
      <t>ワリアイ</t>
    </rPh>
    <phoneticPr fontId="1"/>
  </si>
  <si>
    <t>会費・寄付募集に対する投資効果</t>
    <rPh sb="0" eb="2">
      <t>カイヒ</t>
    </rPh>
    <rPh sb="3" eb="7">
      <t>キフボシュウ</t>
    </rPh>
    <rPh sb="8" eb="9">
      <t>タイ</t>
    </rPh>
    <rPh sb="11" eb="13">
      <t>トウシ</t>
    </rPh>
    <rPh sb="13" eb="15">
      <t>コウカ</t>
    </rPh>
    <phoneticPr fontId="1"/>
  </si>
  <si>
    <t>負債・資産比率</t>
    <rPh sb="0" eb="2">
      <t>フサイ</t>
    </rPh>
    <rPh sb="3" eb="5">
      <t>シサン</t>
    </rPh>
    <phoneticPr fontId="1"/>
  </si>
  <si>
    <t>添付資料1</t>
    <rPh sb="0" eb="4">
      <t>テンプシリョウ</t>
    </rPh>
    <phoneticPr fontId="1"/>
  </si>
  <si>
    <t>右の①～⑥に従って、「黄色部分」を入力する。</t>
    <rPh sb="0" eb="1">
      <t>ミギ</t>
    </rPh>
    <rPh sb="6" eb="7">
      <t>シタガ</t>
    </rPh>
    <rPh sb="17" eb="19">
      <t>ニュウリョク</t>
    </rPh>
    <phoneticPr fontId="1"/>
  </si>
  <si>
    <t>活動計算書（正味財産増減計算書）・貸借対照表　過去10年分があると望ましい。</t>
    <rPh sb="0" eb="5">
      <t>カツドウケイサンショ</t>
    </rPh>
    <rPh sb="17" eb="19">
      <t>タイシャク</t>
    </rPh>
    <rPh sb="19" eb="22">
      <t>タイショウヒョウ</t>
    </rPh>
    <rPh sb="23" eb="25">
      <t>カコ</t>
    </rPh>
    <rPh sb="27" eb="29">
      <t>ネンフン</t>
    </rPh>
    <rPh sb="33" eb="34">
      <t>ノゾ</t>
    </rPh>
    <phoneticPr fontId="1"/>
  </si>
  <si>
    <t>①</t>
    <phoneticPr fontId="1"/>
  </si>
  <si>
    <t>②</t>
    <phoneticPr fontId="1"/>
  </si>
  <si>
    <t>③</t>
    <phoneticPr fontId="1"/>
  </si>
  <si>
    <t>④</t>
    <phoneticPr fontId="1"/>
  </si>
  <si>
    <t>⑤</t>
    <phoneticPr fontId="1"/>
  </si>
  <si>
    <t>⑥</t>
    <phoneticPr fontId="1"/>
  </si>
  <si>
    <t>上のグラフは、経常収益に基づく短期トレンド（年平均成長率）を表したものである。大まかにどの程度の年平均成長率を維持しているか、その推移を視覚的に把握できるものである。</t>
    <rPh sb="0" eb="1">
      <t>ウエ</t>
    </rPh>
    <rPh sb="7" eb="11">
      <t>ケイジョウシュウエキ</t>
    </rPh>
    <rPh sb="12" eb="13">
      <t>モト</t>
    </rPh>
    <rPh sb="15" eb="17">
      <t>タンキ</t>
    </rPh>
    <rPh sb="22" eb="23">
      <t>ネン</t>
    </rPh>
    <rPh sb="23" eb="28">
      <t>ヘイキンセイチョウリツ</t>
    </rPh>
    <rPh sb="30" eb="31">
      <t>アラワ</t>
    </rPh>
    <rPh sb="39" eb="40">
      <t>オオ</t>
    </rPh>
    <rPh sb="45" eb="47">
      <t>テイド</t>
    </rPh>
    <rPh sb="48" eb="49">
      <t>ネン</t>
    </rPh>
    <rPh sb="51" eb="54">
      <t>セイチョウリツ</t>
    </rPh>
    <rPh sb="55" eb="57">
      <t>イジ</t>
    </rPh>
    <rPh sb="65" eb="67">
      <t>スイイ</t>
    </rPh>
    <rPh sb="68" eb="71">
      <t>シカクテキ</t>
    </rPh>
    <rPh sb="72" eb="74">
      <t>ハアク</t>
    </rPh>
    <phoneticPr fontId="1"/>
  </si>
  <si>
    <t>団体によって、会費・寄付主導型、助成金主導型、事業収益主導型、バランス型等がある。自団体の理想とする収益別割合と実際の収益別割合が一致しているか否かが重要となる。（例：多くの市民の手で活動していくことに価値を置いているため、会費や寄付の割合を高く保つことを掲げて計画した結果、実際に会費や寄付の割合を高く保つことに成功している。）</t>
    <rPh sb="0" eb="2">
      <t>ダンタイ</t>
    </rPh>
    <rPh sb="7" eb="9">
      <t>カイヒ</t>
    </rPh>
    <rPh sb="10" eb="15">
      <t>キフシュドウガタ</t>
    </rPh>
    <rPh sb="16" eb="22">
      <t>ジョセイキンシュドウガタ</t>
    </rPh>
    <rPh sb="23" eb="30">
      <t>ジギョウシュウエキシュドウガタ</t>
    </rPh>
    <rPh sb="35" eb="36">
      <t>ガタ</t>
    </rPh>
    <rPh sb="36" eb="37">
      <t>トウ</t>
    </rPh>
    <rPh sb="41" eb="44">
      <t>ジダンタイ</t>
    </rPh>
    <rPh sb="45" eb="47">
      <t>リソウ</t>
    </rPh>
    <rPh sb="50" eb="55">
      <t>シュウエキベツワリアイ</t>
    </rPh>
    <rPh sb="56" eb="58">
      <t>ジッサイ</t>
    </rPh>
    <rPh sb="59" eb="64">
      <t>シュウエキベツワリアイ</t>
    </rPh>
    <rPh sb="65" eb="67">
      <t>イッチ</t>
    </rPh>
    <rPh sb="72" eb="73">
      <t>イナ</t>
    </rPh>
    <rPh sb="75" eb="77">
      <t>ジュウヨウ</t>
    </rPh>
    <rPh sb="82" eb="83">
      <t>タト</t>
    </rPh>
    <rPh sb="84" eb="85">
      <t>オオ</t>
    </rPh>
    <rPh sb="87" eb="89">
      <t>シミン</t>
    </rPh>
    <rPh sb="90" eb="91">
      <t>テ</t>
    </rPh>
    <rPh sb="92" eb="94">
      <t>カツドウ</t>
    </rPh>
    <rPh sb="101" eb="103">
      <t>カチ</t>
    </rPh>
    <rPh sb="104" eb="105">
      <t>オ</t>
    </rPh>
    <rPh sb="112" eb="114">
      <t>カイヒ</t>
    </rPh>
    <rPh sb="115" eb="117">
      <t>キフ</t>
    </rPh>
    <rPh sb="118" eb="120">
      <t>ワリアイ</t>
    </rPh>
    <rPh sb="121" eb="122">
      <t>タカ</t>
    </rPh>
    <rPh sb="123" eb="124">
      <t>タモ</t>
    </rPh>
    <rPh sb="128" eb="129">
      <t>カカ</t>
    </rPh>
    <rPh sb="131" eb="133">
      <t>ケイカク</t>
    </rPh>
    <rPh sb="135" eb="137">
      <t>ケッカ</t>
    </rPh>
    <rPh sb="138" eb="140">
      <t>ジッサイ</t>
    </rPh>
    <rPh sb="141" eb="142">
      <t xml:space="preserve">タモツ </t>
    </rPh>
    <rPh sb="146" eb="148">
      <t xml:space="preserve">セイコウシテイウル </t>
    </rPh>
    <rPh sb="150" eb="151">
      <t>タカク</t>
    </rPh>
    <rPh sb="154" eb="156">
      <t>カイヒ</t>
    </rPh>
    <rPh sb="157" eb="159">
      <t>キフ</t>
    </rPh>
    <rPh sb="160" eb="162">
      <t>ワリアイ</t>
    </rPh>
    <phoneticPr fontId="1"/>
  </si>
  <si>
    <t>団体の活動内容によって必要な人件費の額や、その割合は大きく異なるため、基準はない。その一方で、団体を経営する上では、毎年の人件費の推移や割合を把握しておく必要がある。</t>
    <rPh sb="0" eb="2">
      <t>ダンタイ</t>
    </rPh>
    <rPh sb="3" eb="7">
      <t>カツドウナイヨウ</t>
    </rPh>
    <rPh sb="11" eb="13">
      <t>ヒツヨウ</t>
    </rPh>
    <rPh sb="14" eb="17">
      <t>ジンケンヒ</t>
    </rPh>
    <rPh sb="18" eb="19">
      <t>ガク</t>
    </rPh>
    <rPh sb="23" eb="25">
      <t>ワリアイ</t>
    </rPh>
    <rPh sb="26" eb="27">
      <t>オオ</t>
    </rPh>
    <rPh sb="29" eb="30">
      <t>コト</t>
    </rPh>
    <rPh sb="35" eb="37">
      <t>キジュン</t>
    </rPh>
    <rPh sb="43" eb="45">
      <t>イッポウ</t>
    </rPh>
    <rPh sb="47" eb="49">
      <t>ダンタイ</t>
    </rPh>
    <rPh sb="50" eb="52">
      <t>ケイエイ</t>
    </rPh>
    <rPh sb="54" eb="55">
      <t>ウエ</t>
    </rPh>
    <rPh sb="58" eb="60">
      <t>マイトシ</t>
    </rPh>
    <rPh sb="61" eb="64">
      <t>ジンケンヒ</t>
    </rPh>
    <rPh sb="65" eb="67">
      <t>スイイ</t>
    </rPh>
    <rPh sb="68" eb="70">
      <t>ワリアイ</t>
    </rPh>
    <rPh sb="71" eb="73">
      <t>ハアク</t>
    </rPh>
    <rPh sb="77" eb="79">
      <t>ヒツヨウ</t>
    </rPh>
    <phoneticPr fontId="1"/>
  </si>
  <si>
    <t>投資に対する効果はその年度内だけで完結する性質のものではない（例・マンスリー定額寄付）。ここでは、あくまでも参考程度の情報として認識いただきたい。</t>
    <rPh sb="0" eb="2">
      <t>トウシ</t>
    </rPh>
    <rPh sb="3" eb="4">
      <t>タイ</t>
    </rPh>
    <rPh sb="6" eb="8">
      <t>コウカ</t>
    </rPh>
    <rPh sb="11" eb="14">
      <t>ネンドナイ</t>
    </rPh>
    <rPh sb="17" eb="19">
      <t>カンケツ</t>
    </rPh>
    <rPh sb="21" eb="23">
      <t>セイシツ</t>
    </rPh>
    <rPh sb="31" eb="32">
      <t>レイ</t>
    </rPh>
    <rPh sb="38" eb="42">
      <t>テイガクキフ</t>
    </rPh>
    <rPh sb="54" eb="56">
      <t>サンコウ</t>
    </rPh>
    <rPh sb="56" eb="58">
      <t>テイド</t>
    </rPh>
    <rPh sb="59" eb="61">
      <t>ジョウホウ</t>
    </rPh>
    <rPh sb="64" eb="66">
      <t>ニンシキ</t>
    </rPh>
    <phoneticPr fontId="1"/>
  </si>
  <si>
    <t>注1：事業収益において、「自主事業（物販講演等）」と「委託事業（行政や企業からの委託）」に分けられる場合は、分けて記載することにより厳密に計算できる。なお、分けられない場合は、全て「事業収益（自主事業）」へ入力いただきたい。</t>
    <rPh sb="0" eb="1">
      <t>チュウ</t>
    </rPh>
    <rPh sb="3" eb="7">
      <t>ジギョウシュウエキ</t>
    </rPh>
    <rPh sb="13" eb="17">
      <t>ジシュジギョウ</t>
    </rPh>
    <rPh sb="18" eb="20">
      <t>ブッパン</t>
    </rPh>
    <rPh sb="20" eb="23">
      <t>コウエントウ</t>
    </rPh>
    <rPh sb="27" eb="31">
      <t>イタクジギョウ</t>
    </rPh>
    <rPh sb="32" eb="34">
      <t>ギョウセイ</t>
    </rPh>
    <rPh sb="35" eb="37">
      <t>キギョウ</t>
    </rPh>
    <rPh sb="40" eb="42">
      <t>イタク</t>
    </rPh>
    <rPh sb="45" eb="46">
      <t>ワ</t>
    </rPh>
    <rPh sb="50" eb="52">
      <t>バアイ</t>
    </rPh>
    <rPh sb="54" eb="55">
      <t>ワ</t>
    </rPh>
    <rPh sb="57" eb="59">
      <t>キサイ</t>
    </rPh>
    <rPh sb="66" eb="68">
      <t>ゲンミツ</t>
    </rPh>
    <rPh sb="69" eb="71">
      <t>ケイサン</t>
    </rPh>
    <phoneticPr fontId="1"/>
  </si>
  <si>
    <t>注2：フリーランス等への業務委託費として計上されている人件費を「１．人件費」として計算する場合は、各自調整いただきたい。</t>
    <rPh sb="0" eb="1">
      <t>チュウ</t>
    </rPh>
    <rPh sb="9" eb="10">
      <t>トウ</t>
    </rPh>
    <rPh sb="12" eb="17">
      <t>ギョウムイタクヒ</t>
    </rPh>
    <rPh sb="20" eb="22">
      <t>ケイジョウ</t>
    </rPh>
    <rPh sb="27" eb="30">
      <t>ジンケンヒ</t>
    </rPh>
    <rPh sb="34" eb="37">
      <t>ジンケンヒ</t>
    </rPh>
    <rPh sb="41" eb="43">
      <t>ケイサン</t>
    </rPh>
    <rPh sb="45" eb="47">
      <t>バアイ</t>
    </rPh>
    <rPh sb="49" eb="53">
      <t>カクジチョウセイ</t>
    </rPh>
    <phoneticPr fontId="1"/>
  </si>
  <si>
    <t>年平均成長率（CAGR：Compound Annual Growth Rate）とは、組織の複数年の成長率から、1年あたりの幾何平均を求めたものを指す。ここでは、経常収益、経常費用、正味財産合計の平均成長率を算出する。</t>
    <rPh sb="43" eb="45">
      <t>ソシキ</t>
    </rPh>
    <rPh sb="73" eb="74">
      <t>サス</t>
    </rPh>
    <phoneticPr fontId="1"/>
  </si>
  <si>
    <t>国際協力NGOに限らず、非営利組織は、必ずしも経常収益を増加させなければいけないというものではない。そのため、各団体のミッションに基づき、そのミッションを成し遂げるために、どのような財務状況であることが望ましいか、個別で考えることが大切である。また、特に、国際協力NGOの場合、自然災害や紛争の発生、事業実施国での政変等の外部要因も多い。そのため、成長率そのものに加え、成長率が上下した根拠を分析し、次に活かすことが重要となる。</t>
    <rPh sb="2" eb="4">
      <t>キョウリョク</t>
    </rPh>
    <rPh sb="8" eb="9">
      <t>カギ</t>
    </rPh>
    <rPh sb="12" eb="17">
      <t>ヒエイリソシキ</t>
    </rPh>
    <rPh sb="19" eb="20">
      <t>カナラ</t>
    </rPh>
    <rPh sb="23" eb="27">
      <t>ケイジョウシュウエキ</t>
    </rPh>
    <rPh sb="28" eb="30">
      <t>ゾウカ</t>
    </rPh>
    <rPh sb="55" eb="58">
      <t>カクダンタイ</t>
    </rPh>
    <rPh sb="65" eb="66">
      <t>モト</t>
    </rPh>
    <rPh sb="101" eb="102">
      <t>ノゾマシイ</t>
    </rPh>
    <rPh sb="107" eb="109">
      <t>コベツ</t>
    </rPh>
    <rPh sb="130" eb="132">
      <t>キョウリョク</t>
    </rPh>
    <rPh sb="174" eb="177">
      <t>セイチョウリツ</t>
    </rPh>
    <rPh sb="182" eb="183">
      <t>クワ</t>
    </rPh>
    <rPh sb="196" eb="198">
      <t>ブンセキ</t>
    </rPh>
    <rPh sb="208" eb="210">
      <t>ジュウヨウ</t>
    </rPh>
    <phoneticPr fontId="1"/>
  </si>
  <si>
    <t>⑦</t>
    <phoneticPr fontId="1"/>
  </si>
  <si>
    <t>⑧</t>
    <phoneticPr fontId="1"/>
  </si>
  <si>
    <t>右の⑦～⑧に従って、「黄色部分」を入力する。</t>
    <rPh sb="0" eb="1">
      <t>ミギ</t>
    </rPh>
    <rPh sb="6" eb="7">
      <t>シタガ</t>
    </rPh>
    <rPh sb="17" eb="19">
      <t>ニュウリョク</t>
    </rPh>
    <phoneticPr fontId="1"/>
  </si>
  <si>
    <t>長期的な組織の安定性を測るもの</t>
    <rPh sb="0" eb="3">
      <t>チョウキテキ</t>
    </rPh>
    <rPh sb="4" eb="6">
      <t>ソシキ</t>
    </rPh>
    <rPh sb="7" eb="10">
      <t>アンテイセイ</t>
    </rPh>
    <rPh sb="11" eb="12">
      <t>ハカ</t>
    </rPh>
    <phoneticPr fontId="1"/>
  </si>
  <si>
    <t>短期的な組織の安定性を測るもの</t>
    <rPh sb="0" eb="3">
      <t>タンキテキ</t>
    </rPh>
    <rPh sb="4" eb="6">
      <t>ソシキ</t>
    </rPh>
    <rPh sb="7" eb="10">
      <t>アンテイセイ</t>
    </rPh>
    <rPh sb="11" eb="12">
      <t>ハカ</t>
    </rPh>
    <phoneticPr fontId="1"/>
  </si>
  <si>
    <t>「正味財産・経常収益比率」や「正味財産・経常費用比率」は、正味財産÷経常収益（経常費用）で算出し、収益や費用に対してどれだけの内部留保を有しているかについて測ることができる。
「正味財産・資産合計比率」は、正味財産÷資産の合計で算出し、割合（自己資本比率）が高いほど、団体の財務基盤の安定性・健全性が高いと判断することができる。
「負債・資産比率」は、負債合計÷資産合計で表され、100%を上回ると、危険水域とされ、少なければ少ないほど安定度は高まるとされる。</t>
    <rPh sb="39" eb="43">
      <t>ケイジョウヒヨウ</t>
    </rPh>
    <rPh sb="45" eb="47">
      <t>サンシュツ</t>
    </rPh>
    <rPh sb="49" eb="51">
      <t>シュウエキ</t>
    </rPh>
    <rPh sb="52" eb="54">
      <t>ヒヨウ</t>
    </rPh>
    <rPh sb="55" eb="56">
      <t>タイ</t>
    </rPh>
    <rPh sb="63" eb="67">
      <t>ナイブリュウホ</t>
    </rPh>
    <rPh sb="68" eb="69">
      <t>ユウ</t>
    </rPh>
    <rPh sb="78" eb="79">
      <t>ハカ</t>
    </rPh>
    <rPh sb="103" eb="107">
      <t>ショウミザイサン</t>
    </rPh>
    <rPh sb="108" eb="110">
      <t>シサン</t>
    </rPh>
    <rPh sb="111" eb="113">
      <t>ゴウケイ</t>
    </rPh>
    <rPh sb="114" eb="116">
      <t>サンシュツ</t>
    </rPh>
    <rPh sb="118" eb="120">
      <t>ワリアイ</t>
    </rPh>
    <rPh sb="134" eb="136">
      <t>ダンタイ</t>
    </rPh>
    <rPh sb="181" eb="183">
      <t>シサン</t>
    </rPh>
    <rPh sb="186" eb="187">
      <t>アラワ</t>
    </rPh>
    <rPh sb="195" eb="196">
      <t>ウエ</t>
    </rPh>
    <rPh sb="208" eb="209">
      <t>スク</t>
    </rPh>
    <rPh sb="213" eb="214">
      <t>スク</t>
    </rPh>
    <phoneticPr fontId="1"/>
  </si>
  <si>
    <t>　本、分析フォーマットは、令和4年度外務省NGO研究会「日本の国際協力NGOの資金調達リデザイン化と財務内容の強化」の第五章として、特定非営利活動法人関西NGO協議会が作成したものである。各団体の財務諸表に基づき、①から⑧まで入力することで、自動的に基本的な財務分析ができる仕様になっている。本フォーマットは、国際協力NGOを対象に作成したものだが、国際協力分野に限らず、多くの非営利団体にて幅広く転用できるようにしている。なお、便宜上、「NPO会計基準」に準じて作成しているため、公益法人会計基準等を採用する場合は、必要に応じて修正して、ご活用いただきたい。
　厳密な財務分析、例えば、「キャッシュフロー」の分析をするためには、現預金、未収金、売掛金、特定資産、短期・長期借入金、前受金、また所謂NPO法人会計の注記に記載される「使途等が制約された寄付等」記載の金額等について、団体の実情を考慮して計算する必要がある。本フォーマットはあくまで基本的な分析を目的とする点、注意いただきたい。尚、本フォーマット（エクセル）は、関西NGO協議会のウェブサイトにて自由にダウンロードできるようにしているが、アップデートの可能性も考慮して、常に最新のバージョンを使用していただくことを薦める。</t>
    <rPh sb="66" eb="71">
      <t>トクテイヒエイリ</t>
    </rPh>
    <rPh sb="71" eb="75">
      <t>カツドウホウジン</t>
    </rPh>
    <rPh sb="255" eb="257">
      <t>バアイ</t>
    </rPh>
    <rPh sb="290" eb="291">
      <t>タト</t>
    </rPh>
    <rPh sb="305" eb="307">
      <t>ブンセキ</t>
    </rPh>
    <rPh sb="332" eb="334">
      <t>タンキ</t>
    </rPh>
    <rPh sb="335" eb="337">
      <t>チョウキ</t>
    </rPh>
    <phoneticPr fontId="1"/>
  </si>
  <si>
    <t>過去3年間の平均成長率（CAGR）は以下の通り。基本的には、直近の一番右の部分のみで短期トレンドが把握できようになっている。ただし、CAGRはあくまで特殊要因（例えば、その年に大災害があり、その年の収入だけ大きく変化等）がない条件での平均成長率を表現するものである。そのため、過去の短期トレンドも合わせてみることを推奨する。そうすることで、特殊要因や全体の傾向を把握することができる。以下は、各年度と、その3年前を比較したものとなる。</t>
    <rPh sb="0" eb="2">
      <t>カコ</t>
    </rPh>
    <rPh sb="3" eb="5">
      <t>ネンカン</t>
    </rPh>
    <rPh sb="6" eb="11">
      <t>ヘイキンセイチョウリツ</t>
    </rPh>
    <rPh sb="18" eb="20">
      <t>イカ</t>
    </rPh>
    <rPh sb="21" eb="22">
      <t>トオ</t>
    </rPh>
    <rPh sb="24" eb="27">
      <t>キホンテキ</t>
    </rPh>
    <rPh sb="30" eb="32">
      <t>チョッキン</t>
    </rPh>
    <rPh sb="33" eb="36">
      <t>イチバンミギ</t>
    </rPh>
    <rPh sb="37" eb="39">
      <t>ブブン</t>
    </rPh>
    <rPh sb="42" eb="44">
      <t>タンキ</t>
    </rPh>
    <rPh sb="49" eb="51">
      <t>ハアク</t>
    </rPh>
    <rPh sb="75" eb="79">
      <t>トクシュヨウイン</t>
    </rPh>
    <rPh sb="80" eb="81">
      <t>タトエブ</t>
    </rPh>
    <rPh sb="86" eb="87">
      <t>トシ</t>
    </rPh>
    <rPh sb="88" eb="91">
      <t>ダイサイガイ</t>
    </rPh>
    <rPh sb="157" eb="159">
      <t>スイショウ</t>
    </rPh>
    <phoneticPr fontId="1"/>
  </si>
  <si>
    <t>過去10年間の平均成長率（CAGR）は、10年前と現在を比べて、どの程度成長しているのかをみる指標である。</t>
    <rPh sb="0" eb="2">
      <t>カコ</t>
    </rPh>
    <rPh sb="4" eb="6">
      <t>ネンカン</t>
    </rPh>
    <rPh sb="7" eb="12">
      <t>ヘイキンセイチョウリツ</t>
    </rPh>
    <phoneticPr fontId="1"/>
  </si>
  <si>
    <t>CAGRはあくまで特殊要因がない条件での平均成長率を表す。そのため、基準年である10年前や最新年度に特殊要因があった場合は、注意が必要である。例えば、10年前の基準年に東日本大震災の寄付金収益が多く計上されている場合、全体として成長傾向であっても、マイナス成長として表示される可能性がある。逆に、10年前は公的資金を活用していなかった団体が、最新年度で、公的資金を多く活用した場合は、寄付等による収益に成長がなくても、総額としてプラス成長として表示される。従って、この結果に一喜一憂するのではなく、以下の収益別のトレンド等で詳細を分析し、自団体の財務状況の把握を優先することが大切となる。</t>
    <rPh sb="45" eb="49">
      <t>サイシンネンド</t>
    </rPh>
    <rPh sb="71" eb="72">
      <t>タト</t>
    </rPh>
    <rPh sb="77" eb="79">
      <t>ネンマエ</t>
    </rPh>
    <rPh sb="80" eb="83">
      <t>キジュンネン</t>
    </rPh>
    <rPh sb="84" eb="90">
      <t>ヒガシニホンダイシンサイ</t>
    </rPh>
    <rPh sb="91" eb="94">
      <t>キフキン</t>
    </rPh>
    <rPh sb="94" eb="96">
      <t>シュウエキ</t>
    </rPh>
    <rPh sb="97" eb="98">
      <t>オオ</t>
    </rPh>
    <rPh sb="99" eb="101">
      <t>ケイジョウ</t>
    </rPh>
    <rPh sb="106" eb="108">
      <t>バアイ</t>
    </rPh>
    <rPh sb="109" eb="111">
      <t>ゼンタイ</t>
    </rPh>
    <rPh sb="114" eb="118">
      <t>セイチョウケイコウ</t>
    </rPh>
    <rPh sb="128" eb="130">
      <t>セイチョウ</t>
    </rPh>
    <rPh sb="133" eb="135">
      <t>ヒョウジ</t>
    </rPh>
    <rPh sb="138" eb="141">
      <t>カノウセイ</t>
    </rPh>
    <rPh sb="145" eb="146">
      <t>ギャク</t>
    </rPh>
    <rPh sb="150" eb="152">
      <t>ネンマエ</t>
    </rPh>
    <rPh sb="153" eb="157">
      <t>コウテキシキン</t>
    </rPh>
    <rPh sb="158" eb="160">
      <t>カツヨウ</t>
    </rPh>
    <rPh sb="167" eb="169">
      <t>ダンタイ</t>
    </rPh>
    <rPh sb="171" eb="175">
      <t>サイシンネンド</t>
    </rPh>
    <rPh sb="177" eb="181">
      <t>コウテキシキン</t>
    </rPh>
    <rPh sb="182" eb="183">
      <t>オオ</t>
    </rPh>
    <rPh sb="184" eb="186">
      <t>カツヨウ</t>
    </rPh>
    <rPh sb="188" eb="190">
      <t>バアイ</t>
    </rPh>
    <rPh sb="192" eb="195">
      <t>キフトウ</t>
    </rPh>
    <rPh sb="198" eb="200">
      <t>シュウエキ</t>
    </rPh>
    <rPh sb="201" eb="203">
      <t>セイチョウ</t>
    </rPh>
    <rPh sb="209" eb="211">
      <t>ソウガク</t>
    </rPh>
    <rPh sb="217" eb="219">
      <t>セイチョウ</t>
    </rPh>
    <rPh sb="222" eb="224">
      <t>ヒョウジ</t>
    </rPh>
    <rPh sb="228" eb="229">
      <t xml:space="preserve">シタガッテ </t>
    </rPh>
    <rPh sb="234" eb="236">
      <t>ケッカ</t>
    </rPh>
    <rPh sb="237" eb="241">
      <t>イッキイチユウ</t>
    </rPh>
    <rPh sb="249" eb="251">
      <t>イカ</t>
    </rPh>
    <rPh sb="252" eb="255">
      <t>シュウエキベツ</t>
    </rPh>
    <rPh sb="260" eb="261">
      <t>トウ</t>
    </rPh>
    <rPh sb="262" eb="264">
      <t>ショウサイ</t>
    </rPh>
    <rPh sb="265" eb="267">
      <t>ブンセキ</t>
    </rPh>
    <rPh sb="269" eb="272">
      <t>ジダンタイ</t>
    </rPh>
    <rPh sb="273" eb="277">
      <t>ザイムジョウキョウ</t>
    </rPh>
    <rPh sb="278" eb="280">
      <t>ハアク</t>
    </rPh>
    <rPh sb="281" eb="283">
      <t>ユウセン</t>
    </rPh>
    <rPh sb="288" eb="290">
      <t>タイセテゥ</t>
    </rPh>
    <phoneticPr fontId="1"/>
  </si>
  <si>
    <t>以下は、各収益項目別における過去3年間の平均成長率（CAGR）である。短期トレンドで何が成長しているのかについて把握することができる。</t>
    <rPh sb="0" eb="2">
      <t>イカ</t>
    </rPh>
    <rPh sb="4" eb="5">
      <t>カク</t>
    </rPh>
    <rPh sb="5" eb="10">
      <t>シュウエキコウモクベツ</t>
    </rPh>
    <rPh sb="14" eb="16">
      <t>カコ</t>
    </rPh>
    <rPh sb="17" eb="19">
      <t>ネンカン</t>
    </rPh>
    <rPh sb="20" eb="22">
      <t>ヘイキン</t>
    </rPh>
    <rPh sb="22" eb="25">
      <t>セイチョウリツ</t>
    </rPh>
    <rPh sb="35" eb="37">
      <t>タンキ</t>
    </rPh>
    <rPh sb="42" eb="43">
      <t>ナニ</t>
    </rPh>
    <rPh sb="44" eb="46">
      <t>セイチョウ</t>
    </rPh>
    <rPh sb="56" eb="58">
      <t>ハアク</t>
    </rPh>
    <phoneticPr fontId="1"/>
  </si>
  <si>
    <t>自団体が、伸ばそうとする収益が伸ばせているか等、成長率の上下の傾向と根拠を把握し、次に活かすることが経営において大切な要素となる。</t>
    <rPh sb="0" eb="3">
      <t>ジダンタイ</t>
    </rPh>
    <rPh sb="5" eb="6">
      <t>ノ</t>
    </rPh>
    <rPh sb="12" eb="14">
      <t>シュウエキ</t>
    </rPh>
    <rPh sb="15" eb="16">
      <t>ノ</t>
    </rPh>
    <rPh sb="22" eb="23">
      <t>トウ</t>
    </rPh>
    <rPh sb="31" eb="33">
      <t>ケイコウ</t>
    </rPh>
    <phoneticPr fontId="1"/>
  </si>
  <si>
    <t>※将来の収益予測</t>
    <rPh sb="1" eb="3">
      <t>ショウライ</t>
    </rPh>
    <rPh sb="4" eb="8">
      <t>シュウエキヨソク</t>
    </rPh>
    <phoneticPr fontId="1"/>
  </si>
  <si>
    <t>平均成長率（CAGR）を算出する利点の1つとして、未来の収益予測に活用できることが挙げられる。その一方で、国際協力NGOの財務は、毎年の変動幅も大きい傾向もあり、平均成長率の算出も基準年によって大きく結果が変わることが多い。そのため、以下では、上記「③短期トレンド」の過去5年間の平均をもとに、次年度以降の予測を立てることができるようにした（パターン(1)）。また、助成金収益や事業収益（委託事業）は、毎年増えるも言い切れない性質（外部環境に強く影響を受ける）のため、パターン(2)として、パターン(1)から助成金収益と事業収益（委託事業）を現状維持としたものも用意した。あくまで過去の成長率が保たれた場合、どのように推移していくのかについて確認するための目安として使用いただきたい。</t>
    <rPh sb="0" eb="5">
      <t>ヘイキンセイチョウリツ</t>
    </rPh>
    <rPh sb="12" eb="14">
      <t>サンシュツ</t>
    </rPh>
    <rPh sb="16" eb="18">
      <t>リテン</t>
    </rPh>
    <rPh sb="24" eb="26">
      <t>ミライ</t>
    </rPh>
    <rPh sb="27" eb="29">
      <t>シュウエキ</t>
    </rPh>
    <rPh sb="29" eb="31">
      <t>ヨソク</t>
    </rPh>
    <rPh sb="32" eb="34">
      <t>カツヨウ</t>
    </rPh>
    <rPh sb="40" eb="41">
      <t>ア</t>
    </rPh>
    <rPh sb="46" eb="50">
      <t>イッポウ</t>
    </rPh>
    <rPh sb="52" eb="56">
      <t>コクサイキョウリョク</t>
    </rPh>
    <rPh sb="60" eb="62">
      <t>ザイム</t>
    </rPh>
    <rPh sb="64" eb="66">
      <t>マイトシ</t>
    </rPh>
    <rPh sb="67" eb="70">
      <t>ヘンドウハバ</t>
    </rPh>
    <rPh sb="71" eb="72">
      <t>オオ</t>
    </rPh>
    <rPh sb="74" eb="76">
      <t>ケイコウ</t>
    </rPh>
    <rPh sb="86" eb="88">
      <t>サンシュツ</t>
    </rPh>
    <rPh sb="89" eb="92">
      <t>キジュンネン</t>
    </rPh>
    <rPh sb="96" eb="97">
      <t>オオ</t>
    </rPh>
    <rPh sb="99" eb="101">
      <t>ケッカ</t>
    </rPh>
    <rPh sb="102" eb="103">
      <t>カ</t>
    </rPh>
    <rPh sb="117" eb="118">
      <t>イカ</t>
    </rPh>
    <rPh sb="121" eb="123">
      <t>ジョウキ</t>
    </rPh>
    <rPh sb="125" eb="127">
      <t>タンキ</t>
    </rPh>
    <rPh sb="133" eb="135">
      <t>カコ</t>
    </rPh>
    <rPh sb="136" eb="138">
      <t>ネンカン</t>
    </rPh>
    <rPh sb="139" eb="141">
      <t>ヘイキン</t>
    </rPh>
    <rPh sb="146" eb="151">
      <t>ジネンドイコウ</t>
    </rPh>
    <rPh sb="152" eb="154">
      <t>ヨソク</t>
    </rPh>
    <rPh sb="155" eb="156">
      <t xml:space="preserve">タテル </t>
    </rPh>
    <rPh sb="182" eb="187">
      <t>ジョセイキンシュウエキ</t>
    </rPh>
    <rPh sb="188" eb="192">
      <t>ジギョウシュウエキ</t>
    </rPh>
    <rPh sb="193" eb="197">
      <t>イタクジギョウ</t>
    </rPh>
    <rPh sb="201" eb="202">
      <t>マイトシ</t>
    </rPh>
    <rPh sb="202" eb="203">
      <t>フ</t>
    </rPh>
    <rPh sb="206" eb="207">
      <t>イ</t>
    </rPh>
    <rPh sb="208" eb="209">
      <t>キ</t>
    </rPh>
    <rPh sb="212" eb="214">
      <t xml:space="preserve">セイシツ </t>
    </rPh>
    <rPh sb="215" eb="219">
      <t>ガイブカンキョウ</t>
    </rPh>
    <rPh sb="220" eb="221">
      <t>ツヨ</t>
    </rPh>
    <rPh sb="222" eb="224">
      <t>エイキョウ</t>
    </rPh>
    <rPh sb="225" eb="226">
      <t>ウ</t>
    </rPh>
    <rPh sb="253" eb="258">
      <t>ジョセイキンシュウエキ</t>
    </rPh>
    <rPh sb="259" eb="263">
      <t>ジギョウシュウエキ</t>
    </rPh>
    <rPh sb="264" eb="268">
      <t>イタクジギョウ</t>
    </rPh>
    <rPh sb="270" eb="274">
      <t>ゲンジョウイジ</t>
    </rPh>
    <rPh sb="280" eb="282">
      <t>ヨウイ</t>
    </rPh>
    <rPh sb="289" eb="291">
      <t>カコ</t>
    </rPh>
    <rPh sb="292" eb="295">
      <t>セイチョウリツ</t>
    </rPh>
    <rPh sb="296" eb="297">
      <t>タモ</t>
    </rPh>
    <rPh sb="308" eb="310">
      <t>スイイ</t>
    </rPh>
    <rPh sb="321" eb="322">
      <t>カクニン</t>
    </rPh>
    <rPh sb="327" eb="329">
      <t>メヤス</t>
    </rPh>
    <phoneticPr fontId="1"/>
  </si>
  <si>
    <t>以下は、各収益項目別における過去10年間の平均成長率（CAGR）である。長期トレンドにおいて、どの収益が成長しているのか把握できる。</t>
    <rPh sb="0" eb="2">
      <t>イカ</t>
    </rPh>
    <rPh sb="4" eb="5">
      <t>カク</t>
    </rPh>
    <rPh sb="5" eb="10">
      <t>シュウエキコウモクベツ</t>
    </rPh>
    <rPh sb="14" eb="16">
      <t>カコ</t>
    </rPh>
    <rPh sb="18" eb="20">
      <t>ネンカン</t>
    </rPh>
    <rPh sb="21" eb="23">
      <t>ヘイキン</t>
    </rPh>
    <rPh sb="23" eb="26">
      <t>セイチョウリツ</t>
    </rPh>
    <rPh sb="49" eb="51">
      <t>シュウエキ</t>
    </rPh>
    <rPh sb="52" eb="54">
      <t>セイチョウ</t>
    </rPh>
    <rPh sb="60" eb="62">
      <t>ハアク</t>
    </rPh>
    <phoneticPr fontId="1"/>
  </si>
  <si>
    <t>経営においては、自団体が、伸ばそうとする収益が伸ばせているか等、成長率の上下の傾向とその根拠を把握し、次に活かすることが大切な要素となる。</t>
    <rPh sb="6" eb="7">
      <t>ウエ</t>
    </rPh>
    <rPh sb="8" eb="11">
      <t>ジダンタイ</t>
    </rPh>
    <rPh sb="13" eb="14">
      <t>ノ</t>
    </rPh>
    <rPh sb="20" eb="22">
      <t>シュウエキ</t>
    </rPh>
    <rPh sb="23" eb="24">
      <t>ノ</t>
    </rPh>
    <rPh sb="30" eb="31">
      <t>トウ</t>
    </rPh>
    <rPh sb="39" eb="41">
      <t>ケイコウ</t>
    </rPh>
    <phoneticPr fontId="1"/>
  </si>
  <si>
    <t>過去10年間の収益別割合は、以下の通りである。</t>
    <rPh sb="0" eb="2">
      <t>カコ</t>
    </rPh>
    <rPh sb="4" eb="6">
      <t>ネンカン</t>
    </rPh>
    <rPh sb="7" eb="10">
      <t>シュウエキベツ</t>
    </rPh>
    <rPh sb="10" eb="12">
      <t>ワリアイ</t>
    </rPh>
    <rPh sb="14" eb="16">
      <t>イカ</t>
    </rPh>
    <phoneticPr fontId="1"/>
  </si>
  <si>
    <t>NGOセクター全体での助成金市場が伸びていない以上、助成金収益が50%を超えたまま、組織を長期的に維持することは困難である。それは、事業収益（委託事業）にも同様のことが言える。そのため本研究会では、この2つの合計割合（「非自己資金」）が、50%を超えないようにすることを推奨する。</t>
    <rPh sb="7" eb="9">
      <t>ゼンタイ</t>
    </rPh>
    <rPh sb="17" eb="18">
      <t>ノ</t>
    </rPh>
    <rPh sb="23" eb="25">
      <t>イジョウ</t>
    </rPh>
    <rPh sb="26" eb="31">
      <t>ジョセイキンシュウエキ</t>
    </rPh>
    <rPh sb="36" eb="37">
      <t>コ</t>
    </rPh>
    <rPh sb="42" eb="44">
      <t>ソシキ</t>
    </rPh>
    <rPh sb="45" eb="48">
      <t>チョウキテキ</t>
    </rPh>
    <rPh sb="49" eb="51">
      <t>イジ</t>
    </rPh>
    <rPh sb="56" eb="58">
      <t>コンナン</t>
    </rPh>
    <rPh sb="66" eb="70">
      <t>ジギョウシュウエキ</t>
    </rPh>
    <rPh sb="71" eb="75">
      <t>イタクジギョウ</t>
    </rPh>
    <rPh sb="78" eb="80">
      <t>ドウヨウ</t>
    </rPh>
    <rPh sb="84" eb="85">
      <t>イ</t>
    </rPh>
    <rPh sb="92" eb="96">
      <t>ホンケn</t>
    </rPh>
    <rPh sb="104" eb="106">
      <t>ゴウケイ</t>
    </rPh>
    <rPh sb="106" eb="108">
      <t>ワリアイ</t>
    </rPh>
    <rPh sb="110" eb="115">
      <t>ヒジコシキン</t>
    </rPh>
    <rPh sb="123" eb="124">
      <t>コ</t>
    </rPh>
    <rPh sb="135" eb="137">
      <t>スイショウ</t>
    </rPh>
    <phoneticPr fontId="1"/>
  </si>
  <si>
    <t>経常費用合計に対する人件費の金額と割合を表す。</t>
    <rPh sb="0" eb="2">
      <t>ケイジョウ</t>
    </rPh>
    <rPh sb="2" eb="4">
      <t>ヒヨウ</t>
    </rPh>
    <rPh sb="4" eb="6">
      <t>ゴウケイ</t>
    </rPh>
    <rPh sb="7" eb="8">
      <t>タイ</t>
    </rPh>
    <rPh sb="10" eb="13">
      <t>ジンケンヒ</t>
    </rPh>
    <rPh sb="14" eb="16">
      <t>キンガク</t>
    </rPh>
    <rPh sb="17" eb="18">
      <t>ワリアイ</t>
    </rPh>
    <rPh sb="20" eb="21">
      <t>アラワス</t>
    </rPh>
    <phoneticPr fontId="1"/>
  </si>
  <si>
    <t>米国の事例では、10％から20％がファンドレイジングの投資として活用されている。団体の規定や過去の支出実績を把握した上で、団体として適切な投資をすることを推奨する。</t>
    <rPh sb="0" eb="2">
      <t>ベイコク</t>
    </rPh>
    <rPh sb="3" eb="5">
      <t>ジレイ</t>
    </rPh>
    <rPh sb="27" eb="29">
      <t>トウシ</t>
    </rPh>
    <rPh sb="32" eb="34">
      <t>カツヨウ</t>
    </rPh>
    <rPh sb="40" eb="42">
      <t>ダンタイ</t>
    </rPh>
    <rPh sb="43" eb="45">
      <t>キテイ</t>
    </rPh>
    <rPh sb="46" eb="48">
      <t>カコ</t>
    </rPh>
    <rPh sb="49" eb="51">
      <t>シシュツ</t>
    </rPh>
    <rPh sb="51" eb="53">
      <t>ジッセキ</t>
    </rPh>
    <rPh sb="54" eb="56">
      <t>ハアク</t>
    </rPh>
    <rPh sb="58" eb="59">
      <t>ウエデ</t>
    </rPh>
    <rPh sb="61" eb="63">
      <t>ダンタイ</t>
    </rPh>
    <rPh sb="66" eb="68">
      <t>テキセツ</t>
    </rPh>
    <rPh sb="69" eb="71">
      <t>トウシ</t>
    </rPh>
    <rPh sb="77" eb="79">
      <t>スイショウ</t>
    </rPh>
    <phoneticPr fontId="1"/>
  </si>
  <si>
    <t>「流動比率」は、流動資産（基本的に1年以内の現金化が見込まれる資産）と流動負債（基本的に1年以内の支払いが必要な負債）の割合である。これが、100%を下回ると危険水域とされ、多ければ多いほど安定度は高まると言われている。ただ、実際は、冒頭に記載した通り、流動資産・流動負債内の項目にもよる。また、割合が大きすぎると、必要な投資や事業への活用がされていないともいえる。なお、組織の規模によるため一概には言えないが、一般的には、200％以上が望ましいと考える。
「流動差額」は、流動資産（基本的に1年以内の現金化が見込まれる資産）から流動負債（基本的に1年以内の支払いが必要な負債）を引いた残金である。
「支払い可能期間①」は、流動資産÷（総支出÷12ヶ月）で算出したものであり、流動資産は何ヶ月間の支出に耐えられるかについて測るものである。
「支払い可能期間②」は、流動差額÷（総支出÷12ヶ月）で算出したものであり、流動資産から流動負債を引いた上で、何ヶ月間の支出に耐えられるかについて測るものである。</t>
    <rPh sb="8" eb="12">
      <t>リュウドウシサン</t>
    </rPh>
    <rPh sb="13" eb="16">
      <t>キホンテキ</t>
    </rPh>
    <rPh sb="31" eb="33">
      <t>シサン</t>
    </rPh>
    <rPh sb="35" eb="39">
      <t>リュウドウフサイ</t>
    </rPh>
    <rPh sb="40" eb="43">
      <t>キホンテキ</t>
    </rPh>
    <rPh sb="45" eb="48">
      <t>ネンイナイ</t>
    </rPh>
    <rPh sb="49" eb="51">
      <t>シハラ</t>
    </rPh>
    <rPh sb="53" eb="55">
      <t>ヒツヨウ</t>
    </rPh>
    <rPh sb="56" eb="58">
      <t>フサイ</t>
    </rPh>
    <rPh sb="60" eb="62">
      <t>ワリアイ</t>
    </rPh>
    <rPh sb="75" eb="77">
      <t>シタマワ</t>
    </rPh>
    <rPh sb="79" eb="83">
      <t>キケンスイイキ</t>
    </rPh>
    <rPh sb="87" eb="88">
      <t>オオ</t>
    </rPh>
    <rPh sb="91" eb="92">
      <t>オオ</t>
    </rPh>
    <rPh sb="95" eb="98">
      <t>アンテイド</t>
    </rPh>
    <rPh sb="99" eb="100">
      <t>タカ</t>
    </rPh>
    <rPh sb="103" eb="104">
      <t>イ</t>
    </rPh>
    <rPh sb="113" eb="115">
      <t>ジッサイ</t>
    </rPh>
    <rPh sb="117" eb="119">
      <t>ボウトウ</t>
    </rPh>
    <rPh sb="120" eb="122">
      <t>キサイ</t>
    </rPh>
    <rPh sb="124" eb="125">
      <t>トオ</t>
    </rPh>
    <rPh sb="127" eb="129">
      <t>リュウドウ</t>
    </rPh>
    <rPh sb="129" eb="131">
      <t>シサン</t>
    </rPh>
    <rPh sb="132" eb="134">
      <t>リュウドウ</t>
    </rPh>
    <rPh sb="134" eb="137">
      <t>フサイナイ</t>
    </rPh>
    <rPh sb="138" eb="140">
      <t>コウモク</t>
    </rPh>
    <rPh sb="148" eb="150">
      <t>ワリアイ</t>
    </rPh>
    <rPh sb="151" eb="152">
      <t>オオ</t>
    </rPh>
    <rPh sb="158" eb="160">
      <t>ヒツヨウ</t>
    </rPh>
    <rPh sb="161" eb="163">
      <t>トウシ</t>
    </rPh>
    <rPh sb="164" eb="166">
      <t>ジギョウ</t>
    </rPh>
    <rPh sb="168" eb="170">
      <t>カツヨウ</t>
    </rPh>
    <rPh sb="186" eb="191">
      <t>ソシキキボ</t>
    </rPh>
    <rPh sb="196" eb="198">
      <t>イチガイ</t>
    </rPh>
    <rPh sb="200" eb="201">
      <t>イ</t>
    </rPh>
    <rPh sb="206" eb="209">
      <t>イッパn</t>
    </rPh>
    <rPh sb="216" eb="218">
      <t>イジョウ</t>
    </rPh>
    <rPh sb="219" eb="220">
      <t>ノゾ</t>
    </rPh>
    <rPh sb="224" eb="225">
      <t>カンガ</t>
    </rPh>
    <rPh sb="290" eb="291">
      <t>ヒ</t>
    </rPh>
    <rPh sb="293" eb="294">
      <t>ノコ</t>
    </rPh>
    <rPh sb="294" eb="295">
      <t>シキン</t>
    </rPh>
    <rPh sb="301" eb="303">
      <t>シハラ</t>
    </rPh>
    <rPh sb="304" eb="308">
      <t>カノウキカン</t>
    </rPh>
    <rPh sb="328" eb="330">
      <t>サンシュツ</t>
    </rPh>
    <rPh sb="338" eb="342">
      <t>リュウドウシサン</t>
    </rPh>
    <rPh sb="343" eb="344">
      <t>ナン</t>
    </rPh>
    <rPh sb="345" eb="346">
      <t>ゲツ</t>
    </rPh>
    <rPh sb="346" eb="347">
      <t xml:space="preserve">カン </t>
    </rPh>
    <rPh sb="348" eb="350">
      <t>シシュツ</t>
    </rPh>
    <rPh sb="351" eb="352">
      <t>タ</t>
    </rPh>
    <rPh sb="361" eb="362">
      <t>ハカ</t>
    </rPh>
    <rPh sb="384" eb="386">
      <t>サガク</t>
    </rPh>
    <rPh sb="414" eb="418">
      <t>リュウドウフサイ</t>
    </rPh>
    <rPh sb="419" eb="420">
      <t>ヒ</t>
    </rPh>
    <rPh sb="422" eb="423">
      <t>ウエ</t>
    </rPh>
    <rPh sb="428" eb="429">
      <t>カn</t>
    </rPh>
    <phoneticPr fontId="1"/>
  </si>
  <si>
    <t>会費や寄付（助成金や事業収益を除く）を増やすための投資金額を分析する場合は、以下⑥を入力する。分からない場合は、空白のまま、または、概算入力であっても構わない。</t>
    <rPh sb="0" eb="2">
      <t>カイヒ</t>
    </rPh>
    <rPh sb="3" eb="5">
      <t>キフ</t>
    </rPh>
    <rPh sb="6" eb="9">
      <t>ジョセイキン</t>
    </rPh>
    <rPh sb="10" eb="12">
      <t>ジギョウ</t>
    </rPh>
    <rPh sb="12" eb="14">
      <t>シュウエキ</t>
    </rPh>
    <rPh sb="15" eb="16">
      <t>ノゾ</t>
    </rPh>
    <rPh sb="19" eb="20">
      <t>フ</t>
    </rPh>
    <rPh sb="25" eb="27">
      <t>トウシ</t>
    </rPh>
    <rPh sb="27" eb="29">
      <t>キンガク</t>
    </rPh>
    <rPh sb="30" eb="32">
      <t>ブンセキ</t>
    </rPh>
    <rPh sb="34" eb="36">
      <t>バアイ</t>
    </rPh>
    <rPh sb="38" eb="40">
      <t>イカ</t>
    </rPh>
    <rPh sb="42" eb="44">
      <t>ニュウリョク</t>
    </rPh>
    <rPh sb="47" eb="48">
      <t>ワ</t>
    </rPh>
    <rPh sb="52" eb="54">
      <t>バアイ</t>
    </rPh>
    <rPh sb="55" eb="56">
      <t>バアイ</t>
    </rPh>
    <rPh sb="56" eb="58">
      <t>クウハク</t>
    </rPh>
    <rPh sb="66" eb="68">
      <t>ガイサン</t>
    </rPh>
    <rPh sb="68" eb="70">
      <t>ニュウリョク</t>
    </rPh>
    <rPh sb="75" eb="76">
      <t>カマワナ</t>
    </rPh>
    <phoneticPr fontId="1"/>
  </si>
  <si>
    <t>ここでは、会費収益、寄付収益、事業収益（自主事業）、その他収益を合わせて「自己資金」と定義し、外部環境によって大きく影響を受けやすい助成金収益、事業収益（委託事業）を合わせて「非自己資金」と定義して、各割合を算出したものを表している。</t>
    <rPh sb="5" eb="7">
      <t>カイヒ</t>
    </rPh>
    <rPh sb="7" eb="9">
      <t>シュウエキ</t>
    </rPh>
    <rPh sb="10" eb="14">
      <t>キフシュウエキ</t>
    </rPh>
    <rPh sb="15" eb="19">
      <t>ジギョウシュウエキ</t>
    </rPh>
    <rPh sb="20" eb="24">
      <t>ジシュジギョウ</t>
    </rPh>
    <rPh sb="28" eb="31">
      <t>ホカシュウエキ</t>
    </rPh>
    <rPh sb="32" eb="33">
      <t>ア</t>
    </rPh>
    <rPh sb="37" eb="41">
      <t>ジコシキン</t>
    </rPh>
    <rPh sb="43" eb="45">
      <t>テイギ</t>
    </rPh>
    <rPh sb="47" eb="51">
      <t>ガイブカンキョウ</t>
    </rPh>
    <rPh sb="55" eb="56">
      <t>オオ</t>
    </rPh>
    <rPh sb="58" eb="60">
      <t>エイキョウ</t>
    </rPh>
    <rPh sb="61" eb="62">
      <t>ウ</t>
    </rPh>
    <rPh sb="66" eb="71">
      <t>ジョセイキンシュウエキ</t>
    </rPh>
    <rPh sb="72" eb="76">
      <t>ジギョウシュウエキ</t>
    </rPh>
    <rPh sb="77" eb="81">
      <t>イタクジギョウ</t>
    </rPh>
    <rPh sb="83" eb="84">
      <t>ア</t>
    </rPh>
    <rPh sb="88" eb="93">
      <t>ヒジコシキン</t>
    </rPh>
    <rPh sb="95" eb="97">
      <t>テイギ</t>
    </rPh>
    <rPh sb="111" eb="112">
      <t>アラワセィ</t>
    </rPh>
    <phoneticPr fontId="1"/>
  </si>
  <si>
    <t>■最新エクセルフォーマット入手先（関西NGO協議会）</t>
    <rPh sb="1" eb="3">
      <t>サイシン</t>
    </rPh>
    <rPh sb="13" eb="15">
      <t>ニュウシュ</t>
    </rPh>
    <rPh sb="15" eb="16">
      <t>サキ</t>
    </rPh>
    <rPh sb="17" eb="19">
      <t>カンサイ</t>
    </rPh>
    <rPh sb="22" eb="25">
      <t>キョウギカイ</t>
    </rPh>
    <phoneticPr fontId="1"/>
  </si>
  <si>
    <t>https://kansaingo.net/index.html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</si>
</sst>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年&quot;&quot;度&quot;"/>
    <numFmt numFmtId="177" formatCode="0.0%"/>
    <numFmt numFmtId="178" formatCode="#,##0.0"/>
  </numFmts>
  <fonts count="16">
    <font>
      <sz val="11"/>
      <color theme="1"/>
      <name val="ＭＳ Ｐゴシック"/>
      <family val="2"/>
      <charset val="128"/>
    </font>
    <font>
      <sz val="6"/>
      <name val="ＭＳ Ｐゴシック"/>
      <family val="2"/>
      <charset val="128"/>
    </font>
    <font>
      <sz val="11"/>
      <color theme="1"/>
      <name val="游ゴシック"/>
      <family val="3"/>
      <charset val="128"/>
      <scheme val="minor"/>
    </font>
    <font>
      <sz val="11"/>
      <color indexed="8"/>
      <name val="ＭＳ Ｐゴシック"/>
      <family val="3"/>
      <charset val="128"/>
    </font>
    <font>
      <sz val="6"/>
      <name val="ＭＳ Ｐゴシック"/>
      <family val="3"/>
      <charset val="128"/>
    </font>
    <font>
      <sz val="11"/>
      <color theme="1"/>
      <name val="游明朝"/>
      <family val="1"/>
      <charset val="128"/>
    </font>
    <font>
      <b/>
      <sz val="14"/>
      <color theme="1"/>
      <name val="游明朝"/>
      <family val="1"/>
      <charset val="128"/>
    </font>
    <font>
      <b/>
      <sz val="11"/>
      <color theme="1"/>
      <name val="游明朝"/>
      <family val="1"/>
      <charset val="128"/>
    </font>
    <font>
      <b/>
      <sz val="11"/>
      <color rgb="FFFF0000"/>
      <name val="游明朝"/>
      <family val="1"/>
      <charset val="128"/>
    </font>
    <font>
      <sz val="11"/>
      <color rgb="FF000000"/>
      <name val="游明朝"/>
      <family val="1"/>
      <charset val="128"/>
    </font>
    <font>
      <sz val="11"/>
      <color indexed="8"/>
      <name val="游明朝"/>
      <family val="1"/>
      <charset val="128"/>
    </font>
    <font>
      <sz val="14"/>
      <color theme="1"/>
      <name val="游明朝"/>
      <family val="1"/>
      <charset val="128"/>
    </font>
    <font>
      <sz val="16"/>
      <color theme="1"/>
      <name val="游明朝"/>
      <family val="1"/>
      <charset val="128"/>
    </font>
    <font>
      <b/>
      <sz val="16"/>
      <color rgb="FFFF0000"/>
      <name val="游明朝"/>
      <family val="1"/>
      <charset val="128"/>
    </font>
    <font>
      <u/>
      <sz val="11"/>
      <color theme="10"/>
      <name val="ＭＳ Ｐゴシック"/>
      <family val="2"/>
      <charset val="128"/>
    </font>
    <font>
      <u/>
      <sz val="14"/>
      <color theme="10"/>
      <name val="游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mediumGray">
        <bgColor theme="4" tint="0.79995117038483843"/>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bottom/>
      <diagonal/>
    </border>
  </borders>
  <cellStyleXfs count="6">
    <xf numFmtId="0" fontId="0" fillId="0" borderId="0">
      <alignment vertical="center"/>
    </xf>
    <xf numFmtId="0" fontId="2" fillId="0" borderId="0">
      <alignment vertical="center"/>
    </xf>
    <xf numFmtId="38" fontId="3" fillId="0" borderId="0">
      <alignment vertical="center"/>
    </xf>
    <xf numFmtId="0" fontId="3" fillId="0" borderId="0">
      <alignment vertical="center"/>
    </xf>
    <xf numFmtId="38" fontId="2"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139">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7" fillId="0" borderId="0" xfId="0" applyFont="1">
      <alignment vertical="center"/>
    </xf>
    <xf numFmtId="0" fontId="7" fillId="0" borderId="0" xfId="0" applyFont="1" applyAlignment="1">
      <alignment horizontal="right" vertical="center"/>
    </xf>
    <xf numFmtId="176" fontId="5" fillId="2" borderId="1" xfId="0" applyNumberFormat="1" applyFont="1" applyFill="1" applyBorder="1" applyAlignment="1">
      <alignment horizontal="center" vertical="center"/>
    </xf>
    <xf numFmtId="176" fontId="5" fillId="2" borderId="1" xfId="0" applyNumberFormat="1" applyFont="1" applyFill="1" applyBorder="1">
      <alignment vertical="center"/>
    </xf>
    <xf numFmtId="176" fontId="5" fillId="2" borderId="3" xfId="0" applyNumberFormat="1" applyFont="1" applyFill="1" applyBorder="1" applyAlignment="1">
      <alignment horizontal="center" vertical="center"/>
    </xf>
    <xf numFmtId="176" fontId="5" fillId="4" borderId="8" xfId="0" applyNumberFormat="1" applyFont="1" applyFill="1" applyBorder="1" applyAlignment="1">
      <alignment horizontal="center" vertical="center"/>
    </xf>
    <xf numFmtId="176" fontId="8" fillId="0" borderId="0" xfId="0" applyNumberFormat="1" applyFont="1">
      <alignment vertical="center"/>
    </xf>
    <xf numFmtId="176" fontId="5" fillId="0" borderId="0" xfId="0" applyNumberFormat="1" applyFont="1">
      <alignment vertical="center"/>
    </xf>
    <xf numFmtId="0" fontId="5" fillId="3" borderId="1" xfId="0" applyFont="1" applyFill="1" applyBorder="1" applyAlignment="1">
      <alignment horizontal="center" vertical="center"/>
    </xf>
    <xf numFmtId="0" fontId="5" fillId="3" borderId="1" xfId="0" applyFont="1" applyFill="1" applyBorder="1">
      <alignment vertical="center"/>
    </xf>
    <xf numFmtId="3" fontId="5" fillId="3" borderId="10" xfId="0" applyNumberFormat="1" applyFont="1" applyFill="1" applyBorder="1">
      <alignment vertical="center"/>
    </xf>
    <xf numFmtId="3" fontId="5" fillId="3" borderId="11" xfId="0" applyNumberFormat="1" applyFont="1" applyFill="1" applyBorder="1">
      <alignment vertical="center"/>
    </xf>
    <xf numFmtId="0" fontId="8" fillId="0" borderId="0" xfId="0" applyFont="1">
      <alignment vertical="center"/>
    </xf>
    <xf numFmtId="0" fontId="5" fillId="0" borderId="1" xfId="0" applyFont="1" applyBorder="1" applyAlignment="1">
      <alignment horizontal="center" vertical="center"/>
    </xf>
    <xf numFmtId="0" fontId="5" fillId="0" borderId="3" xfId="0" applyFont="1" applyBorder="1">
      <alignment vertical="center"/>
    </xf>
    <xf numFmtId="3" fontId="9" fillId="4" borderId="12" xfId="0" applyNumberFormat="1" applyFont="1" applyFill="1" applyBorder="1" applyAlignment="1">
      <alignment horizontal="right" vertical="center" wrapText="1"/>
    </xf>
    <xf numFmtId="3" fontId="9" fillId="4" borderId="13" xfId="0" applyNumberFormat="1" applyFont="1" applyFill="1" applyBorder="1" applyAlignment="1">
      <alignment horizontal="right" vertical="center" wrapText="1"/>
    </xf>
    <xf numFmtId="3" fontId="5" fillId="4" borderId="13" xfId="0" applyNumberFormat="1" applyFont="1" applyFill="1" applyBorder="1" applyAlignment="1">
      <alignment horizontal="right" vertical="center" wrapText="1"/>
    </xf>
    <xf numFmtId="3" fontId="9" fillId="4" borderId="13" xfId="0" applyNumberFormat="1" applyFont="1" applyFill="1" applyBorder="1" applyAlignment="1">
      <alignment horizontal="right" wrapText="1"/>
    </xf>
    <xf numFmtId="3" fontId="5" fillId="4" borderId="27" xfId="0" applyNumberFormat="1" applyFont="1" applyFill="1" applyBorder="1">
      <alignment vertical="center"/>
    </xf>
    <xf numFmtId="3" fontId="9" fillId="4" borderId="15" xfId="0" applyNumberFormat="1" applyFont="1" applyFill="1" applyBorder="1" applyAlignment="1">
      <alignment horizontal="right" vertical="center" wrapText="1"/>
    </xf>
    <xf numFmtId="3" fontId="9" fillId="4" borderId="1" xfId="0" applyNumberFormat="1" applyFont="1" applyFill="1" applyBorder="1" applyAlignment="1">
      <alignment horizontal="right" vertical="center" wrapText="1"/>
    </xf>
    <xf numFmtId="3" fontId="5" fillId="4" borderId="1" xfId="0" applyNumberFormat="1" applyFont="1" applyFill="1" applyBorder="1" applyAlignment="1">
      <alignment horizontal="right" vertical="center" wrapText="1"/>
    </xf>
    <xf numFmtId="3" fontId="9" fillId="4" borderId="1" xfId="0" applyNumberFormat="1" applyFont="1" applyFill="1" applyBorder="1" applyAlignment="1">
      <alignment horizontal="right" wrapText="1"/>
    </xf>
    <xf numFmtId="3" fontId="5" fillId="4" borderId="28" xfId="0" applyNumberFormat="1" applyFont="1" applyFill="1" applyBorder="1">
      <alignment vertical="center"/>
    </xf>
    <xf numFmtId="3" fontId="5" fillId="4" borderId="16" xfId="0" applyNumberFormat="1" applyFont="1" applyFill="1" applyBorder="1">
      <alignment vertical="center"/>
    </xf>
    <xf numFmtId="3" fontId="5" fillId="4" borderId="31" xfId="0" applyNumberFormat="1" applyFont="1" applyFill="1" applyBorder="1">
      <alignment vertical="center"/>
    </xf>
    <xf numFmtId="3" fontId="5" fillId="4" borderId="10" xfId="0" applyNumberFormat="1" applyFont="1" applyFill="1" applyBorder="1">
      <alignment vertical="center"/>
    </xf>
    <xf numFmtId="3" fontId="5" fillId="4" borderId="29" xfId="0" applyNumberFormat="1" applyFont="1" applyFill="1" applyBorder="1">
      <alignment vertical="center"/>
    </xf>
    <xf numFmtId="3" fontId="9" fillId="4" borderId="17" xfId="0" applyNumberFormat="1" applyFont="1" applyFill="1" applyBorder="1" applyAlignment="1">
      <alignment horizontal="right" vertical="center" wrapText="1"/>
    </xf>
    <xf numFmtId="3" fontId="9" fillId="4" borderId="18" xfId="0" applyNumberFormat="1" applyFont="1" applyFill="1" applyBorder="1" applyAlignment="1">
      <alignment horizontal="right" vertical="center" wrapText="1"/>
    </xf>
    <xf numFmtId="3" fontId="5" fillId="4" borderId="18" xfId="0" applyNumberFormat="1" applyFont="1" applyFill="1" applyBorder="1" applyAlignment="1">
      <alignment horizontal="right" vertical="center" wrapText="1"/>
    </xf>
    <xf numFmtId="3" fontId="9" fillId="4" borderId="18" xfId="0" applyNumberFormat="1" applyFont="1" applyFill="1" applyBorder="1" applyAlignment="1">
      <alignment horizontal="right" wrapText="1"/>
    </xf>
    <xf numFmtId="3" fontId="5" fillId="4" borderId="19" xfId="0" applyNumberFormat="1"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lignment vertical="center"/>
    </xf>
    <xf numFmtId="3" fontId="5" fillId="2" borderId="9" xfId="0" applyNumberFormat="1" applyFont="1" applyFill="1" applyBorder="1">
      <alignment vertical="center"/>
    </xf>
    <xf numFmtId="3" fontId="5" fillId="2" borderId="6" xfId="0" applyNumberFormat="1" applyFont="1" applyFill="1" applyBorder="1">
      <alignment vertical="center"/>
    </xf>
    <xf numFmtId="0" fontId="8" fillId="0" borderId="30" xfId="0" applyFont="1" applyBorder="1">
      <alignment vertical="center"/>
    </xf>
    <xf numFmtId="0" fontId="10" fillId="3" borderId="1" xfId="1" applyFont="1" applyFill="1" applyBorder="1" applyAlignment="1">
      <alignment horizontal="center" vertical="center"/>
    </xf>
    <xf numFmtId="0" fontId="10" fillId="3" borderId="1" xfId="1" applyFont="1" applyFill="1" applyBorder="1">
      <alignment vertical="center"/>
    </xf>
    <xf numFmtId="3" fontId="10" fillId="3" borderId="1" xfId="1" applyNumberFormat="1" applyFont="1" applyFill="1" applyBorder="1" applyAlignment="1">
      <alignment vertical="center" wrapText="1"/>
    </xf>
    <xf numFmtId="3" fontId="10" fillId="3" borderId="3" xfId="1" applyNumberFormat="1" applyFont="1" applyFill="1" applyBorder="1" applyAlignment="1">
      <alignment vertical="center" wrapText="1"/>
    </xf>
    <xf numFmtId="0" fontId="10" fillId="3" borderId="1" xfId="1" applyFont="1" applyFill="1" applyBorder="1" applyAlignment="1">
      <alignment vertical="center" shrinkToFit="1"/>
    </xf>
    <xf numFmtId="3" fontId="10" fillId="3" borderId="10" xfId="1" applyNumberFormat="1" applyFont="1" applyFill="1" applyBorder="1" applyAlignment="1">
      <alignment vertical="center" shrinkToFit="1"/>
    </xf>
    <xf numFmtId="3" fontId="10" fillId="3" borderId="7" xfId="1" applyNumberFormat="1" applyFont="1" applyFill="1" applyBorder="1" applyAlignment="1">
      <alignment vertical="center" shrinkToFit="1"/>
    </xf>
    <xf numFmtId="49" fontId="5" fillId="0" borderId="9" xfId="1" applyNumberFormat="1" applyFont="1" applyBorder="1" applyAlignment="1">
      <alignment horizontal="center" vertical="center" wrapText="1"/>
    </xf>
    <xf numFmtId="0" fontId="10" fillId="0" borderId="6" xfId="1" applyFont="1" applyBorder="1" applyAlignment="1">
      <alignment vertical="center" shrinkToFit="1"/>
    </xf>
    <xf numFmtId="3" fontId="5" fillId="4" borderId="12" xfId="1" applyNumberFormat="1" applyFont="1" applyFill="1" applyBorder="1">
      <alignment vertical="center"/>
    </xf>
    <xf numFmtId="3" fontId="5" fillId="4" borderId="13" xfId="1" applyNumberFormat="1" applyFont="1" applyFill="1" applyBorder="1">
      <alignment vertical="center"/>
    </xf>
    <xf numFmtId="3" fontId="5" fillId="4" borderId="14" xfId="1" applyNumberFormat="1" applyFont="1" applyFill="1" applyBorder="1">
      <alignment vertical="center"/>
    </xf>
    <xf numFmtId="0" fontId="10" fillId="0" borderId="3" xfId="1" applyFont="1" applyBorder="1" applyAlignment="1">
      <alignment vertical="center" shrinkToFit="1"/>
    </xf>
    <xf numFmtId="3" fontId="5" fillId="4" borderId="17" xfId="1" applyNumberFormat="1" applyFont="1" applyFill="1" applyBorder="1" applyAlignment="1">
      <alignment vertical="center" shrinkToFit="1"/>
    </xf>
    <xf numFmtId="3" fontId="5" fillId="4" borderId="18" xfId="1" applyNumberFormat="1" applyFont="1" applyFill="1" applyBorder="1" applyAlignment="1">
      <alignment vertical="center" shrinkToFit="1"/>
    </xf>
    <xf numFmtId="3" fontId="5" fillId="4" borderId="18" xfId="1" applyNumberFormat="1" applyFont="1" applyFill="1" applyBorder="1" applyAlignment="1">
      <alignment vertical="center" wrapText="1" shrinkToFit="1"/>
    </xf>
    <xf numFmtId="3" fontId="5" fillId="4" borderId="19" xfId="1" applyNumberFormat="1" applyFont="1" applyFill="1" applyBorder="1" applyAlignment="1">
      <alignment vertical="center" shrinkToFit="1"/>
    </xf>
    <xf numFmtId="0" fontId="10" fillId="2" borderId="10" xfId="1" applyFont="1" applyFill="1" applyBorder="1" applyAlignment="1">
      <alignment vertical="center" shrinkToFit="1"/>
    </xf>
    <xf numFmtId="3" fontId="5" fillId="2" borderId="11" xfId="1" applyNumberFormat="1" applyFont="1" applyFill="1" applyBorder="1" applyAlignment="1">
      <alignment vertical="center" shrinkToFit="1"/>
    </xf>
    <xf numFmtId="49" fontId="5" fillId="0" borderId="1" xfId="1" applyNumberFormat="1" applyFont="1" applyBorder="1" applyAlignment="1">
      <alignment horizontal="center" vertical="center" wrapText="1"/>
    </xf>
    <xf numFmtId="3" fontId="5" fillId="4" borderId="12" xfId="1" applyNumberFormat="1" applyFont="1" applyFill="1" applyBorder="1" applyAlignment="1">
      <alignment vertical="center" shrinkToFit="1"/>
    </xf>
    <xf numFmtId="3" fontId="5" fillId="4" borderId="13" xfId="1" applyNumberFormat="1" applyFont="1" applyFill="1" applyBorder="1" applyAlignment="1">
      <alignment vertical="center" shrinkToFit="1"/>
    </xf>
    <xf numFmtId="3" fontId="5" fillId="4" borderId="14" xfId="1" applyNumberFormat="1" applyFont="1" applyFill="1" applyBorder="1" applyAlignment="1">
      <alignment vertical="center" shrinkToFit="1"/>
    </xf>
    <xf numFmtId="0" fontId="10" fillId="2" borderId="1" xfId="1" applyFont="1" applyFill="1" applyBorder="1" applyAlignment="1">
      <alignment vertical="center" shrinkToFit="1"/>
    </xf>
    <xf numFmtId="3" fontId="5" fillId="2" borderId="9" xfId="1" applyNumberFormat="1" applyFont="1" applyFill="1" applyBorder="1" applyAlignment="1">
      <alignment vertical="center" shrinkToFit="1"/>
    </xf>
    <xf numFmtId="3" fontId="10" fillId="2" borderId="1" xfId="1" applyNumberFormat="1" applyFont="1" applyFill="1" applyBorder="1" applyAlignment="1">
      <alignment vertical="center" shrinkToFit="1"/>
    </xf>
    <xf numFmtId="3" fontId="5" fillId="2" borderId="10" xfId="0" applyNumberFormat="1" applyFont="1" applyFill="1" applyBorder="1">
      <alignment vertical="center"/>
    </xf>
    <xf numFmtId="3" fontId="5" fillId="4" borderId="20" xfId="0" applyNumberFormat="1" applyFont="1" applyFill="1" applyBorder="1">
      <alignment vertical="center"/>
    </xf>
    <xf numFmtId="3" fontId="5" fillId="4" borderId="21" xfId="0" applyNumberFormat="1" applyFont="1" applyFill="1" applyBorder="1">
      <alignment vertical="center"/>
    </xf>
    <xf numFmtId="176" fontId="5" fillId="2" borderId="10" xfId="0" applyNumberFormat="1" applyFont="1" applyFill="1" applyBorder="1" applyAlignment="1">
      <alignment horizontal="center" vertical="center"/>
    </xf>
    <xf numFmtId="3" fontId="5" fillId="4" borderId="12" xfId="0" applyNumberFormat="1" applyFont="1" applyFill="1" applyBorder="1">
      <alignment vertical="center"/>
    </xf>
    <xf numFmtId="3" fontId="5" fillId="4" borderId="13" xfId="0" applyNumberFormat="1" applyFont="1" applyFill="1" applyBorder="1">
      <alignment vertical="center"/>
    </xf>
    <xf numFmtId="3" fontId="5" fillId="4" borderId="14" xfId="0" applyNumberFormat="1" applyFont="1" applyFill="1" applyBorder="1">
      <alignment vertical="center"/>
    </xf>
    <xf numFmtId="3" fontId="5" fillId="4" borderId="15" xfId="0" applyNumberFormat="1" applyFont="1" applyFill="1" applyBorder="1">
      <alignment vertical="center"/>
    </xf>
    <xf numFmtId="3" fontId="5" fillId="4" borderId="1" xfId="0" applyNumberFormat="1" applyFont="1" applyFill="1" applyBorder="1">
      <alignment vertical="center"/>
    </xf>
    <xf numFmtId="3" fontId="5" fillId="4" borderId="17" xfId="0" applyNumberFormat="1" applyFont="1" applyFill="1" applyBorder="1">
      <alignment vertical="center"/>
    </xf>
    <xf numFmtId="3" fontId="5" fillId="4" borderId="18" xfId="0" applyNumberFormat="1" applyFont="1" applyFill="1" applyBorder="1">
      <alignment vertical="center"/>
    </xf>
    <xf numFmtId="56" fontId="5" fillId="0" borderId="0" xfId="0" quotePrefix="1" applyNumberFormat="1" applyFont="1" applyAlignment="1">
      <alignment horizontal="center" vertical="center"/>
    </xf>
    <xf numFmtId="3" fontId="5" fillId="2" borderId="1" xfId="0" applyNumberFormat="1" applyFont="1" applyFill="1" applyBorder="1">
      <alignment vertical="center"/>
    </xf>
    <xf numFmtId="0" fontId="5" fillId="6" borderId="1" xfId="0" applyFont="1" applyFill="1" applyBorder="1">
      <alignment vertical="center"/>
    </xf>
    <xf numFmtId="176" fontId="5" fillId="5" borderId="24" xfId="0" applyNumberFormat="1" applyFont="1" applyFill="1" applyBorder="1">
      <alignment vertical="center"/>
    </xf>
    <xf numFmtId="177" fontId="5" fillId="2" borderId="1" xfId="0" applyNumberFormat="1" applyFont="1" applyFill="1" applyBorder="1">
      <alignment vertical="center"/>
    </xf>
    <xf numFmtId="177" fontId="5" fillId="2" borderId="3" xfId="0" applyNumberFormat="1" applyFont="1" applyFill="1" applyBorder="1">
      <alignment vertical="center"/>
    </xf>
    <xf numFmtId="177" fontId="5" fillId="5" borderId="23" xfId="0" applyNumberFormat="1" applyFont="1" applyFill="1" applyBorder="1">
      <alignment vertical="center"/>
    </xf>
    <xf numFmtId="177" fontId="5" fillId="5" borderId="25" xfId="0" applyNumberFormat="1" applyFont="1" applyFill="1" applyBorder="1">
      <alignment vertical="center"/>
    </xf>
    <xf numFmtId="0" fontId="5" fillId="0" borderId="0" xfId="0" applyFont="1" applyAlignment="1">
      <alignment horizontal="center" vertical="center"/>
    </xf>
    <xf numFmtId="177" fontId="5" fillId="2" borderId="23" xfId="0" applyNumberFormat="1" applyFont="1" applyFill="1" applyBorder="1">
      <alignment vertical="center"/>
    </xf>
    <xf numFmtId="177" fontId="5" fillId="0" borderId="0" xfId="0" applyNumberFormat="1" applyFont="1">
      <alignment vertical="center"/>
    </xf>
    <xf numFmtId="0" fontId="5" fillId="2" borderId="3" xfId="0" applyFont="1" applyFill="1" applyBorder="1">
      <alignment vertical="center"/>
    </xf>
    <xf numFmtId="0" fontId="5" fillId="2" borderId="24" xfId="0" applyFont="1" applyFill="1" applyBorder="1">
      <alignment vertical="center"/>
    </xf>
    <xf numFmtId="0" fontId="5" fillId="2" borderId="4" xfId="0" applyFont="1" applyFill="1" applyBorder="1">
      <alignment vertical="center"/>
    </xf>
    <xf numFmtId="176" fontId="5" fillId="2" borderId="23" xfId="0" applyNumberFormat="1" applyFont="1" applyFill="1" applyBorder="1" applyAlignment="1">
      <alignment horizontal="center" vertical="center"/>
    </xf>
    <xf numFmtId="0" fontId="5" fillId="6" borderId="2" xfId="0" applyFont="1" applyFill="1" applyBorder="1">
      <alignment vertical="center"/>
    </xf>
    <xf numFmtId="176" fontId="5" fillId="2" borderId="26" xfId="0" applyNumberFormat="1" applyFont="1" applyFill="1" applyBorder="1" applyAlignment="1">
      <alignment horizontal="center" vertical="center"/>
    </xf>
    <xf numFmtId="176" fontId="5" fillId="2" borderId="6" xfId="0" applyNumberFormat="1" applyFont="1" applyFill="1" applyBorder="1" applyAlignment="1">
      <alignment horizontal="center" vertical="center"/>
    </xf>
    <xf numFmtId="176" fontId="5" fillId="2" borderId="22" xfId="0" applyNumberFormat="1" applyFont="1" applyFill="1" applyBorder="1" applyAlignment="1">
      <alignment horizontal="center" vertical="center"/>
    </xf>
    <xf numFmtId="176" fontId="5" fillId="2" borderId="16" xfId="0" applyNumberFormat="1" applyFont="1" applyFill="1" applyBorder="1" applyAlignment="1">
      <alignment horizontal="center" vertical="center"/>
    </xf>
    <xf numFmtId="0" fontId="5" fillId="6" borderId="4" xfId="0" applyFont="1" applyFill="1" applyBorder="1">
      <alignment vertical="center"/>
    </xf>
    <xf numFmtId="3" fontId="5" fillId="2" borderId="15" xfId="0" applyNumberFormat="1" applyFont="1" applyFill="1" applyBorder="1">
      <alignment vertical="center"/>
    </xf>
    <xf numFmtId="3" fontId="5" fillId="2" borderId="16" xfId="0" applyNumberFormat="1" applyFont="1" applyFill="1" applyBorder="1">
      <alignment vertical="center"/>
    </xf>
    <xf numFmtId="177" fontId="5" fillId="2" borderId="25" xfId="0" applyNumberFormat="1" applyFont="1" applyFill="1" applyBorder="1">
      <alignment vertical="center"/>
    </xf>
    <xf numFmtId="3" fontId="5" fillId="2" borderId="17" xfId="0" applyNumberFormat="1" applyFont="1" applyFill="1" applyBorder="1">
      <alignment vertical="center"/>
    </xf>
    <xf numFmtId="3" fontId="5" fillId="2" borderId="18" xfId="0" applyNumberFormat="1" applyFont="1" applyFill="1" applyBorder="1">
      <alignment vertical="center"/>
    </xf>
    <xf numFmtId="3" fontId="5" fillId="2" borderId="19" xfId="0" applyNumberFormat="1" applyFont="1" applyFill="1" applyBorder="1">
      <alignment vertical="center"/>
    </xf>
    <xf numFmtId="176" fontId="5" fillId="5" borderId="24" xfId="0" applyNumberFormat="1" applyFont="1" applyFill="1" applyBorder="1" applyAlignment="1">
      <alignment horizontal="center" vertical="center"/>
    </xf>
    <xf numFmtId="177" fontId="5" fillId="0" borderId="1" xfId="0" applyNumberFormat="1" applyFont="1" applyBorder="1">
      <alignment vertical="center"/>
    </xf>
    <xf numFmtId="3" fontId="5" fillId="0" borderId="1" xfId="0" applyNumberFormat="1" applyFont="1" applyBorder="1">
      <alignment vertical="center"/>
    </xf>
    <xf numFmtId="177" fontId="5" fillId="0" borderId="32" xfId="0" applyNumberFormat="1" applyFont="1" applyBorder="1">
      <alignment vertical="center"/>
    </xf>
    <xf numFmtId="0" fontId="10" fillId="2" borderId="3" xfId="1" applyFont="1" applyFill="1" applyBorder="1" applyAlignment="1">
      <alignment vertical="center" shrinkToFit="1"/>
    </xf>
    <xf numFmtId="0" fontId="5" fillId="0" borderId="1" xfId="0" applyFont="1" applyBorder="1">
      <alignment vertical="center"/>
    </xf>
    <xf numFmtId="178" fontId="5" fillId="0" borderId="1" xfId="0" applyNumberFormat="1" applyFont="1" applyBorder="1">
      <alignment vertical="center"/>
    </xf>
    <xf numFmtId="0" fontId="6" fillId="0" borderId="0" xfId="0" applyFont="1">
      <alignment vertical="center"/>
    </xf>
    <xf numFmtId="0" fontId="11" fillId="0" borderId="0" xfId="0" applyFont="1" applyAlignment="1">
      <alignment horizontal="left" vertical="top" wrapText="1"/>
    </xf>
    <xf numFmtId="0" fontId="11" fillId="0" borderId="0" xfId="0" applyFont="1">
      <alignment vertical="center"/>
    </xf>
    <xf numFmtId="0" fontId="12" fillId="0" borderId="0" xfId="0" applyFont="1">
      <alignment vertical="center"/>
    </xf>
    <xf numFmtId="0" fontId="13" fillId="0" borderId="0" xfId="0" applyFont="1">
      <alignment vertical="center"/>
    </xf>
    <xf numFmtId="56" fontId="6" fillId="0" borderId="0" xfId="0" quotePrefix="1" applyNumberFormat="1" applyFont="1" applyAlignment="1">
      <alignment horizontal="center" vertical="center"/>
    </xf>
    <xf numFmtId="0" fontId="15" fillId="0" borderId="0" xfId="5" applyFont="1">
      <alignment vertical="center"/>
    </xf>
    <xf numFmtId="0" fontId="11" fillId="0" borderId="0" xfId="0" applyFont="1" applyAlignment="1">
      <alignment horizontal="right" vertical="center"/>
    </xf>
    <xf numFmtId="176" fontId="5" fillId="2" borderId="1" xfId="0" applyNumberFormat="1" applyFont="1" applyFill="1" applyBorder="1" applyAlignment="1">
      <alignment horizontal="center" vertical="center"/>
    </xf>
    <xf numFmtId="0" fontId="10" fillId="2" borderId="1" xfId="1" applyFont="1" applyFill="1" applyBorder="1" applyAlignment="1">
      <alignment horizontal="center" vertical="center" shrinkToFit="1"/>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176" fontId="5" fillId="2" borderId="3" xfId="0" applyNumberFormat="1" applyFont="1" applyFill="1"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wrapText="1"/>
    </xf>
    <xf numFmtId="56" fontId="5" fillId="2" borderId="1" xfId="0" quotePrefix="1" applyNumberFormat="1" applyFont="1" applyFill="1" applyBorder="1" applyAlignment="1">
      <alignment horizontal="center" vertical="center"/>
    </xf>
    <xf numFmtId="0" fontId="6" fillId="0" borderId="0" xfId="0" applyFont="1" applyAlignment="1">
      <alignment horizontal="left" vertical="top"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11" fillId="0" borderId="1"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cellXfs>
  <cellStyles count="6">
    <cellStyle name="Excel Built-in Comma [0]" xfId="2" xr:uid="{D0276F77-2513-4F1B-AB12-1E121DE701BA}"/>
    <cellStyle name="Excel Built-in Normal" xfId="3" xr:uid="{52D11008-C349-4A46-82B4-9FD56B350FE5}"/>
    <cellStyle name="ハイパーリンク" xfId="5" builtinId="8"/>
    <cellStyle name="桁区切り 2" xfId="4" xr:uid="{2D9FD5F9-823C-4011-93B3-3ADABD99F235}"/>
    <cellStyle name="標準" xfId="0" builtinId="0"/>
    <cellStyle name="標準 2" xfId="1" xr:uid="{ADD7EDA1-C00F-405A-9640-E179AA378BB2}"/>
  </cellStyles>
  <dxfs count="46">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経常収益計　短期トレンド</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cked"/>
        <c:varyColors val="0"/>
        <c:ser>
          <c:idx val="0"/>
          <c:order val="0"/>
          <c:spPr>
            <a:ln w="28575" cap="rnd">
              <a:solidFill>
                <a:schemeClr val="accent1"/>
              </a:solidFill>
              <a:round/>
            </a:ln>
            <a:effectLst/>
          </c:spPr>
          <c:marker>
            <c:symbol val="none"/>
          </c:marker>
          <c:cat>
            <c:numRef>
              <c:f>'1.財務成長性 2.収益・費用別割合'!$G$60:$M$60</c:f>
              <c:numCache>
                <c:formatCode>0"年""度"</c:formatCode>
                <c:ptCount val="7"/>
                <c:pt idx="0">
                  <c:v>-6</c:v>
                </c:pt>
                <c:pt idx="1">
                  <c:v>-5</c:v>
                </c:pt>
                <c:pt idx="2">
                  <c:v>-4</c:v>
                </c:pt>
                <c:pt idx="3">
                  <c:v>-3</c:v>
                </c:pt>
                <c:pt idx="4">
                  <c:v>-2</c:v>
                </c:pt>
                <c:pt idx="5">
                  <c:v>-1</c:v>
                </c:pt>
                <c:pt idx="6">
                  <c:v>0</c:v>
                </c:pt>
              </c:numCache>
            </c:numRef>
          </c:cat>
          <c:val>
            <c:numRef>
              <c:f>'1.財務成長性 2.収益・費用別割合'!$G$61:$M$61</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D9E5-4C19-B340-B3E6A17D6737}"/>
            </c:ext>
          </c:extLst>
        </c:ser>
        <c:dLbls>
          <c:showLegendKey val="0"/>
          <c:showVal val="0"/>
          <c:showCatName val="0"/>
          <c:showSerName val="0"/>
          <c:showPercent val="0"/>
          <c:showBubbleSize val="0"/>
        </c:dLbls>
        <c:smooth val="0"/>
        <c:axId val="763004351"/>
        <c:axId val="763006431"/>
      </c:lineChart>
      <c:catAx>
        <c:axId val="763004351"/>
        <c:scaling>
          <c:orientation val="minMax"/>
        </c:scaling>
        <c:delete val="0"/>
        <c:axPos val="b"/>
        <c:numFmt formatCode="0&quot;年&quot;&quot;度&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3006431"/>
        <c:crosses val="autoZero"/>
        <c:auto val="1"/>
        <c:lblAlgn val="ctr"/>
        <c:lblOffset val="100"/>
        <c:noMultiLvlLbl val="0"/>
      </c:catAx>
      <c:valAx>
        <c:axId val="76300643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763004351"/>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1705</xdr:colOff>
      <xdr:row>68</xdr:row>
      <xdr:rowOff>54878</xdr:rowOff>
    </xdr:from>
    <xdr:to>
      <xdr:col>12</xdr:col>
      <xdr:colOff>676414</xdr:colOff>
      <xdr:row>85</xdr:row>
      <xdr:rowOff>151849</xdr:rowOff>
    </xdr:to>
    <xdr:graphicFrame macro="">
      <xdr:nvGraphicFramePr>
        <xdr:cNvPr id="3" name="グラフ 2">
          <a:extLst>
            <a:ext uri="{FF2B5EF4-FFF2-40B4-BE49-F238E27FC236}">
              <a16:creationId xmlns:a16="http://schemas.microsoft.com/office/drawing/2014/main" id="{44F2B0E3-FE86-9A73-D24E-A4C51961D0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kansaingo.net/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6CFD0-5ABD-40BD-A246-D3BF9CBD8CFC}">
  <sheetPr>
    <pageSetUpPr fitToPage="1"/>
  </sheetPr>
  <dimension ref="B1:P213"/>
  <sheetViews>
    <sheetView view="pageBreakPreview" topLeftCell="A69" zoomScale="77" zoomScaleNormal="100" zoomScaleSheetLayoutView="77" workbookViewId="0">
      <selection activeCell="R84" sqref="R84"/>
    </sheetView>
  </sheetViews>
  <sheetFormatPr baseColWidth="10" defaultColWidth="8.83203125" defaultRowHeight="18"/>
  <cols>
    <col min="1" max="1" width="8.83203125" style="1"/>
    <col min="2" max="2" width="5.1640625" style="1" customWidth="1"/>
    <col min="3" max="3" width="26.1640625" style="1" customWidth="1"/>
    <col min="4" max="7" width="12.33203125" style="1" bestFit="1" customWidth="1"/>
    <col min="8" max="8" width="12.33203125" style="1" customWidth="1"/>
    <col min="9" max="12" width="12.33203125" style="1" bestFit="1" customWidth="1"/>
    <col min="13" max="13" width="12.83203125" style="1" bestFit="1" customWidth="1"/>
    <col min="14" max="14" width="3.6640625" style="1" bestFit="1" customWidth="1"/>
    <col min="15" max="16384" width="8.83203125" style="1"/>
  </cols>
  <sheetData>
    <row r="1" spans="2:14" ht="17.5" customHeight="1">
      <c r="M1" s="121" t="s">
        <v>91</v>
      </c>
      <c r="N1" s="121"/>
    </row>
    <row r="2" spans="2:14">
      <c r="M2" s="3"/>
      <c r="N2" s="3"/>
    </row>
    <row r="3" spans="2:14" ht="24">
      <c r="B3" s="127" t="s">
        <v>51</v>
      </c>
      <c r="C3" s="127"/>
      <c r="D3" s="127"/>
      <c r="E3" s="127"/>
      <c r="F3" s="127"/>
      <c r="G3" s="127"/>
      <c r="H3" s="127"/>
      <c r="I3" s="127"/>
      <c r="J3" s="127"/>
      <c r="K3" s="127"/>
      <c r="L3" s="127"/>
      <c r="M3" s="127"/>
      <c r="N3" s="127"/>
    </row>
    <row r="5" spans="2:14" ht="215" customHeight="1">
      <c r="B5" s="128" t="s">
        <v>114</v>
      </c>
      <c r="C5" s="128"/>
      <c r="D5" s="128"/>
      <c r="E5" s="128"/>
      <c r="F5" s="128"/>
      <c r="G5" s="128"/>
      <c r="H5" s="128"/>
      <c r="I5" s="128"/>
      <c r="J5" s="128"/>
      <c r="K5" s="128"/>
      <c r="L5" s="128"/>
      <c r="M5" s="128"/>
      <c r="N5" s="128"/>
    </row>
    <row r="6" spans="2:14" ht="27" customHeight="1">
      <c r="B6" s="114" t="s">
        <v>131</v>
      </c>
      <c r="C6" s="115"/>
      <c r="D6" s="115"/>
      <c r="E6" s="115"/>
      <c r="F6" s="115"/>
      <c r="G6" s="115"/>
      <c r="H6" s="115"/>
      <c r="I6" s="115"/>
      <c r="J6" s="115"/>
      <c r="K6" s="115"/>
      <c r="L6" s="115"/>
      <c r="M6" s="115"/>
      <c r="N6" s="115"/>
    </row>
    <row r="7" spans="2:14" ht="24">
      <c r="B7" s="120" t="s">
        <v>132</v>
      </c>
    </row>
    <row r="8" spans="2:14" ht="24">
      <c r="B8" s="114" t="s">
        <v>70</v>
      </c>
    </row>
    <row r="9" spans="2:14" ht="24">
      <c r="B9" s="114" t="s">
        <v>93</v>
      </c>
    </row>
    <row r="10" spans="2:14" ht="24">
      <c r="B10" s="114" t="s">
        <v>69</v>
      </c>
    </row>
    <row r="11" spans="2:14" ht="24">
      <c r="B11" s="114" t="s">
        <v>92</v>
      </c>
    </row>
    <row r="12" spans="2:14" ht="19" thickBot="1">
      <c r="B12" s="4"/>
      <c r="M12" s="5" t="s">
        <v>72</v>
      </c>
    </row>
    <row r="13" spans="2:14" s="11" customFormat="1" ht="19" thickBot="1">
      <c r="B13" s="6"/>
      <c r="C13" s="7"/>
      <c r="D13" s="8">
        <f t="shared" ref="D13:K13" si="0">E13-1</f>
        <v>-9</v>
      </c>
      <c r="E13" s="8">
        <f t="shared" si="0"/>
        <v>-8</v>
      </c>
      <c r="F13" s="8">
        <f t="shared" si="0"/>
        <v>-7</v>
      </c>
      <c r="G13" s="8">
        <f t="shared" si="0"/>
        <v>-6</v>
      </c>
      <c r="H13" s="8">
        <f t="shared" si="0"/>
        <v>-5</v>
      </c>
      <c r="I13" s="8">
        <f t="shared" si="0"/>
        <v>-4</v>
      </c>
      <c r="J13" s="8">
        <f t="shared" si="0"/>
        <v>-3</v>
      </c>
      <c r="K13" s="8">
        <f t="shared" si="0"/>
        <v>-2</v>
      </c>
      <c r="L13" s="8">
        <f>M13-1</f>
        <v>-1</v>
      </c>
      <c r="M13" s="9"/>
      <c r="N13" s="10" t="s">
        <v>94</v>
      </c>
    </row>
    <row r="14" spans="2:14" ht="19" thickBot="1">
      <c r="B14" s="12" t="s">
        <v>17</v>
      </c>
      <c r="C14" s="13" t="s">
        <v>18</v>
      </c>
      <c r="D14" s="14"/>
      <c r="E14" s="14"/>
      <c r="F14" s="14"/>
      <c r="G14" s="14"/>
      <c r="H14" s="14"/>
      <c r="I14" s="14"/>
      <c r="J14" s="14"/>
      <c r="K14" s="14"/>
      <c r="L14" s="14"/>
      <c r="M14" s="15"/>
      <c r="N14" s="16"/>
    </row>
    <row r="15" spans="2:14">
      <c r="B15" s="17">
        <v>1</v>
      </c>
      <c r="C15" s="18" t="s">
        <v>0</v>
      </c>
      <c r="D15" s="19"/>
      <c r="E15" s="20"/>
      <c r="F15" s="20"/>
      <c r="G15" s="20"/>
      <c r="H15" s="21"/>
      <c r="I15" s="21"/>
      <c r="J15" s="21"/>
      <c r="K15" s="22"/>
      <c r="L15" s="22"/>
      <c r="M15" s="23"/>
      <c r="N15" s="16" t="s">
        <v>95</v>
      </c>
    </row>
    <row r="16" spans="2:14">
      <c r="B16" s="17">
        <v>2</v>
      </c>
      <c r="C16" s="18" t="s">
        <v>1</v>
      </c>
      <c r="D16" s="24"/>
      <c r="E16" s="25"/>
      <c r="F16" s="25"/>
      <c r="G16" s="25"/>
      <c r="H16" s="26"/>
      <c r="I16" s="26"/>
      <c r="J16" s="26"/>
      <c r="K16" s="27"/>
      <c r="L16" s="27"/>
      <c r="M16" s="28"/>
      <c r="N16" s="16"/>
    </row>
    <row r="17" spans="2:14">
      <c r="B17" s="17">
        <v>3</v>
      </c>
      <c r="C17" s="18" t="s">
        <v>2</v>
      </c>
      <c r="D17" s="24"/>
      <c r="E17" s="25"/>
      <c r="F17" s="25"/>
      <c r="G17" s="25"/>
      <c r="H17" s="26"/>
      <c r="I17" s="26"/>
      <c r="J17" s="26"/>
      <c r="K17" s="27"/>
      <c r="L17" s="27"/>
      <c r="M17" s="29"/>
      <c r="N17" s="16"/>
    </row>
    <row r="18" spans="2:14">
      <c r="B18" s="17">
        <v>4</v>
      </c>
      <c r="C18" s="18" t="s">
        <v>22</v>
      </c>
      <c r="D18" s="24"/>
      <c r="E18" s="25"/>
      <c r="F18" s="25"/>
      <c r="G18" s="25"/>
      <c r="H18" s="26"/>
      <c r="I18" s="26"/>
      <c r="J18" s="26"/>
      <c r="K18" s="27"/>
      <c r="L18" s="27"/>
      <c r="M18" s="29"/>
      <c r="N18" s="16"/>
    </row>
    <row r="19" spans="2:14">
      <c r="B19" s="17"/>
      <c r="C19" s="18" t="s">
        <v>21</v>
      </c>
      <c r="D19" s="30"/>
      <c r="E19" s="31"/>
      <c r="F19" s="31"/>
      <c r="G19" s="31"/>
      <c r="H19" s="31"/>
      <c r="I19" s="31"/>
      <c r="J19" s="31"/>
      <c r="K19" s="31"/>
      <c r="L19" s="31"/>
      <c r="M19" s="32"/>
      <c r="N19" s="16"/>
    </row>
    <row r="20" spans="2:14" ht="19" thickBot="1">
      <c r="B20" s="17">
        <v>5</v>
      </c>
      <c r="C20" s="18" t="s">
        <v>3</v>
      </c>
      <c r="D20" s="33"/>
      <c r="E20" s="34"/>
      <c r="F20" s="34"/>
      <c r="G20" s="34"/>
      <c r="H20" s="35"/>
      <c r="I20" s="35"/>
      <c r="J20" s="35"/>
      <c r="K20" s="36"/>
      <c r="L20" s="36"/>
      <c r="M20" s="37"/>
      <c r="N20" s="16"/>
    </row>
    <row r="21" spans="2:14">
      <c r="B21" s="38"/>
      <c r="C21" s="39" t="s">
        <v>4</v>
      </c>
      <c r="D21" s="40">
        <f t="shared" ref="D21:M21" si="1">SUM(D15:D20)</f>
        <v>0</v>
      </c>
      <c r="E21" s="40">
        <f>SUM(E15:E20)</f>
        <v>0</v>
      </c>
      <c r="F21" s="40">
        <f t="shared" si="1"/>
        <v>0</v>
      </c>
      <c r="G21" s="40">
        <f t="shared" si="1"/>
        <v>0</v>
      </c>
      <c r="H21" s="40">
        <f t="shared" si="1"/>
        <v>0</v>
      </c>
      <c r="I21" s="40">
        <f t="shared" si="1"/>
        <v>0</v>
      </c>
      <c r="J21" s="40">
        <f t="shared" si="1"/>
        <v>0</v>
      </c>
      <c r="K21" s="40">
        <f t="shared" si="1"/>
        <v>0</v>
      </c>
      <c r="L21" s="40">
        <f t="shared" si="1"/>
        <v>0</v>
      </c>
      <c r="M21" s="41">
        <f t="shared" si="1"/>
        <v>0</v>
      </c>
      <c r="N21" s="42"/>
    </row>
    <row r="22" spans="2:14" ht="13" customHeight="1">
      <c r="B22" s="43" t="s">
        <v>15</v>
      </c>
      <c r="C22" s="44" t="s">
        <v>16</v>
      </c>
      <c r="D22" s="45"/>
      <c r="E22" s="45"/>
      <c r="F22" s="45"/>
      <c r="G22" s="45"/>
      <c r="H22" s="45"/>
      <c r="I22" s="45"/>
      <c r="J22" s="45"/>
      <c r="K22" s="45"/>
      <c r="L22" s="45"/>
      <c r="M22" s="46"/>
      <c r="N22" s="42"/>
    </row>
    <row r="23" spans="2:14" ht="19" thickBot="1">
      <c r="B23" s="12">
        <v>1</v>
      </c>
      <c r="C23" s="47" t="s">
        <v>7</v>
      </c>
      <c r="D23" s="48"/>
      <c r="E23" s="48"/>
      <c r="F23" s="48"/>
      <c r="G23" s="48"/>
      <c r="H23" s="48"/>
      <c r="I23" s="48"/>
      <c r="J23" s="48"/>
      <c r="K23" s="48"/>
      <c r="L23" s="48"/>
      <c r="M23" s="49"/>
      <c r="N23" s="42"/>
    </row>
    <row r="24" spans="2:14">
      <c r="B24" s="50"/>
      <c r="C24" s="51" t="s">
        <v>5</v>
      </c>
      <c r="D24" s="52"/>
      <c r="E24" s="53"/>
      <c r="F24" s="53"/>
      <c r="G24" s="53"/>
      <c r="H24" s="53"/>
      <c r="I24" s="53"/>
      <c r="J24" s="53"/>
      <c r="K24" s="53"/>
      <c r="L24" s="53"/>
      <c r="M24" s="54"/>
      <c r="N24" s="16" t="s">
        <v>96</v>
      </c>
    </row>
    <row r="25" spans="2:14" ht="19" thickBot="1">
      <c r="B25" s="17"/>
      <c r="C25" s="55" t="s">
        <v>23</v>
      </c>
      <c r="D25" s="56"/>
      <c r="E25" s="57"/>
      <c r="F25" s="57"/>
      <c r="G25" s="58"/>
      <c r="H25" s="57"/>
      <c r="I25" s="57"/>
      <c r="J25" s="57"/>
      <c r="K25" s="57"/>
      <c r="L25" s="57"/>
      <c r="M25" s="59"/>
      <c r="N25" s="16"/>
    </row>
    <row r="26" spans="2:14">
      <c r="B26" s="38"/>
      <c r="C26" s="60" t="s">
        <v>9</v>
      </c>
      <c r="D26" s="61">
        <f>SUM(D24:D25)</f>
        <v>0</v>
      </c>
      <c r="E26" s="61">
        <f t="shared" ref="E26:M26" si="2">SUM(E24:E25)</f>
        <v>0</v>
      </c>
      <c r="F26" s="61">
        <f t="shared" si="2"/>
        <v>0</v>
      </c>
      <c r="G26" s="61">
        <f t="shared" si="2"/>
        <v>0</v>
      </c>
      <c r="H26" s="61">
        <f t="shared" si="2"/>
        <v>0</v>
      </c>
      <c r="I26" s="61">
        <f t="shared" si="2"/>
        <v>0</v>
      </c>
      <c r="J26" s="61">
        <f t="shared" si="2"/>
        <v>0</v>
      </c>
      <c r="K26" s="61">
        <f t="shared" si="2"/>
        <v>0</v>
      </c>
      <c r="L26" s="61">
        <f t="shared" si="2"/>
        <v>0</v>
      </c>
      <c r="M26" s="61">
        <f t="shared" si="2"/>
        <v>0</v>
      </c>
      <c r="N26" s="16"/>
    </row>
    <row r="27" spans="2:14" ht="19" thickBot="1">
      <c r="B27" s="12">
        <v>2</v>
      </c>
      <c r="C27" s="47" t="s">
        <v>8</v>
      </c>
      <c r="D27" s="48"/>
      <c r="E27" s="48"/>
      <c r="F27" s="48"/>
      <c r="G27" s="48"/>
      <c r="H27" s="48"/>
      <c r="I27" s="48"/>
      <c r="J27" s="48"/>
      <c r="K27" s="48"/>
      <c r="L27" s="48"/>
      <c r="M27" s="48"/>
      <c r="N27" s="16"/>
    </row>
    <row r="28" spans="2:14">
      <c r="B28" s="62"/>
      <c r="C28" s="51" t="s">
        <v>5</v>
      </c>
      <c r="D28" s="63"/>
      <c r="E28" s="64"/>
      <c r="F28" s="64"/>
      <c r="G28" s="64"/>
      <c r="H28" s="64"/>
      <c r="I28" s="64"/>
      <c r="J28" s="64"/>
      <c r="K28" s="64"/>
      <c r="L28" s="64"/>
      <c r="M28" s="65"/>
      <c r="N28" s="16" t="s">
        <v>97</v>
      </c>
    </row>
    <row r="29" spans="2:14" ht="19" thickBot="1">
      <c r="B29" s="62"/>
      <c r="C29" s="55" t="s">
        <v>6</v>
      </c>
      <c r="D29" s="56"/>
      <c r="E29" s="57"/>
      <c r="F29" s="57"/>
      <c r="G29" s="57"/>
      <c r="H29" s="57"/>
      <c r="I29" s="57"/>
      <c r="J29" s="57"/>
      <c r="K29" s="57"/>
      <c r="L29" s="57"/>
      <c r="M29" s="59"/>
      <c r="N29" s="16"/>
    </row>
    <row r="30" spans="2:14">
      <c r="B30" s="38"/>
      <c r="C30" s="66" t="s">
        <v>10</v>
      </c>
      <c r="D30" s="67">
        <f>SUM(D28:D29)</f>
        <v>0</v>
      </c>
      <c r="E30" s="67">
        <f t="shared" ref="E30:M30" si="3">SUM(E28:E29)</f>
        <v>0</v>
      </c>
      <c r="F30" s="67">
        <f t="shared" si="3"/>
        <v>0</v>
      </c>
      <c r="G30" s="67">
        <f t="shared" si="3"/>
        <v>0</v>
      </c>
      <c r="H30" s="67">
        <f t="shared" si="3"/>
        <v>0</v>
      </c>
      <c r="I30" s="67">
        <f t="shared" si="3"/>
        <v>0</v>
      </c>
      <c r="J30" s="67">
        <f t="shared" si="3"/>
        <v>0</v>
      </c>
      <c r="K30" s="67">
        <f t="shared" si="3"/>
        <v>0</v>
      </c>
      <c r="L30" s="67">
        <f t="shared" si="3"/>
        <v>0</v>
      </c>
      <c r="M30" s="67">
        <f t="shared" si="3"/>
        <v>0</v>
      </c>
      <c r="N30" s="16"/>
    </row>
    <row r="31" spans="2:14">
      <c r="B31" s="38"/>
      <c r="C31" s="66" t="s">
        <v>11</v>
      </c>
      <c r="D31" s="68">
        <f>D26+D30</f>
        <v>0</v>
      </c>
      <c r="E31" s="68">
        <f t="shared" ref="E31:M31" si="4">E26+E30</f>
        <v>0</v>
      </c>
      <c r="F31" s="68">
        <f t="shared" si="4"/>
        <v>0</v>
      </c>
      <c r="G31" s="68">
        <f t="shared" si="4"/>
        <v>0</v>
      </c>
      <c r="H31" s="68">
        <f t="shared" si="4"/>
        <v>0</v>
      </c>
      <c r="I31" s="68">
        <f t="shared" si="4"/>
        <v>0</v>
      </c>
      <c r="J31" s="68">
        <f t="shared" si="4"/>
        <v>0</v>
      </c>
      <c r="K31" s="68">
        <f t="shared" si="4"/>
        <v>0</v>
      </c>
      <c r="L31" s="68">
        <f t="shared" si="4"/>
        <v>0</v>
      </c>
      <c r="M31" s="68">
        <f t="shared" si="4"/>
        <v>0</v>
      </c>
      <c r="N31" s="16"/>
    </row>
    <row r="32" spans="2:14" ht="19" thickBot="1">
      <c r="B32" s="38"/>
      <c r="C32" s="66" t="s">
        <v>13</v>
      </c>
      <c r="D32" s="69">
        <f>D21-D31</f>
        <v>0</v>
      </c>
      <c r="E32" s="69">
        <f t="shared" ref="E32:M32" si="5">E21-E31</f>
        <v>0</v>
      </c>
      <c r="F32" s="69">
        <f t="shared" si="5"/>
        <v>0</v>
      </c>
      <c r="G32" s="69">
        <f t="shared" si="5"/>
        <v>0</v>
      </c>
      <c r="H32" s="69">
        <f t="shared" si="5"/>
        <v>0</v>
      </c>
      <c r="I32" s="69">
        <f t="shared" si="5"/>
        <v>0</v>
      </c>
      <c r="J32" s="69">
        <f t="shared" si="5"/>
        <v>0</v>
      </c>
      <c r="K32" s="69">
        <f t="shared" si="5"/>
        <v>0</v>
      </c>
      <c r="L32" s="69">
        <f t="shared" si="5"/>
        <v>0</v>
      </c>
      <c r="M32" s="69">
        <f t="shared" si="5"/>
        <v>0</v>
      </c>
      <c r="N32" s="16"/>
    </row>
    <row r="33" spans="2:14" ht="19" thickBot="1">
      <c r="B33" s="17"/>
      <c r="C33" s="18" t="s">
        <v>14</v>
      </c>
      <c r="D33" s="70"/>
      <c r="E33" s="70"/>
      <c r="F33" s="70"/>
      <c r="G33" s="70"/>
      <c r="H33" s="70"/>
      <c r="I33" s="70"/>
      <c r="J33" s="70"/>
      <c r="K33" s="70"/>
      <c r="L33" s="70"/>
      <c r="M33" s="71"/>
      <c r="N33" s="16" t="s">
        <v>98</v>
      </c>
    </row>
    <row r="34" spans="2:14">
      <c r="N34" s="16"/>
    </row>
    <row r="35" spans="2:14" ht="46" customHeight="1">
      <c r="B35" s="128" t="s">
        <v>104</v>
      </c>
      <c r="C35" s="128"/>
      <c r="D35" s="128"/>
      <c r="E35" s="128"/>
      <c r="F35" s="128"/>
      <c r="G35" s="128"/>
      <c r="H35" s="128"/>
      <c r="I35" s="128"/>
      <c r="J35" s="128"/>
      <c r="K35" s="128"/>
      <c r="L35" s="128"/>
      <c r="M35" s="128"/>
      <c r="N35" s="128"/>
    </row>
    <row r="36" spans="2:14" ht="24" customHeight="1">
      <c r="B36" s="128" t="s">
        <v>105</v>
      </c>
      <c r="C36" s="128"/>
      <c r="D36" s="128"/>
      <c r="E36" s="128"/>
      <c r="F36" s="128"/>
      <c r="G36" s="128"/>
      <c r="H36" s="128"/>
      <c r="I36" s="128"/>
      <c r="J36" s="128"/>
      <c r="K36" s="128"/>
      <c r="L36" s="128"/>
      <c r="M36" s="128"/>
      <c r="N36" s="128"/>
    </row>
    <row r="37" spans="2:14" ht="10.5" customHeight="1">
      <c r="B37" s="117"/>
      <c r="C37" s="117"/>
      <c r="D37" s="117"/>
      <c r="E37" s="117"/>
      <c r="F37" s="117"/>
      <c r="G37" s="117"/>
      <c r="H37" s="117"/>
      <c r="I37" s="117"/>
      <c r="J37" s="117"/>
      <c r="K37" s="117"/>
      <c r="L37" s="117"/>
      <c r="M37" s="117"/>
      <c r="N37" s="118"/>
    </row>
    <row r="38" spans="2:14" ht="55.5" customHeight="1">
      <c r="B38" s="131" t="s">
        <v>129</v>
      </c>
      <c r="C38" s="131"/>
      <c r="D38" s="131"/>
      <c r="E38" s="131"/>
      <c r="F38" s="131"/>
      <c r="G38" s="131"/>
      <c r="H38" s="131"/>
      <c r="I38" s="131"/>
      <c r="J38" s="131"/>
      <c r="K38" s="131"/>
      <c r="L38" s="131"/>
      <c r="M38" s="131"/>
      <c r="N38" s="131"/>
    </row>
    <row r="39" spans="2:14" ht="19" thickBot="1">
      <c r="B39" s="38"/>
      <c r="C39" s="39"/>
      <c r="D39" s="72">
        <f t="shared" ref="D39:K39" si="6">E39-1</f>
        <v>2012</v>
      </c>
      <c r="E39" s="72">
        <f t="shared" si="6"/>
        <v>2013</v>
      </c>
      <c r="F39" s="72">
        <f t="shared" si="6"/>
        <v>2014</v>
      </c>
      <c r="G39" s="72">
        <f t="shared" si="6"/>
        <v>2015</v>
      </c>
      <c r="H39" s="72">
        <f t="shared" si="6"/>
        <v>2016</v>
      </c>
      <c r="I39" s="72">
        <f t="shared" si="6"/>
        <v>2017</v>
      </c>
      <c r="J39" s="72">
        <f t="shared" si="6"/>
        <v>2018</v>
      </c>
      <c r="K39" s="72">
        <f t="shared" si="6"/>
        <v>2019</v>
      </c>
      <c r="L39" s="72">
        <f>M39-1</f>
        <v>2020</v>
      </c>
      <c r="M39" s="72">
        <v>2021</v>
      </c>
      <c r="N39" s="16"/>
    </row>
    <row r="40" spans="2:14">
      <c r="B40" s="17">
        <v>1</v>
      </c>
      <c r="C40" s="18" t="s">
        <v>40</v>
      </c>
      <c r="D40" s="73"/>
      <c r="E40" s="74"/>
      <c r="F40" s="74"/>
      <c r="G40" s="74"/>
      <c r="H40" s="74"/>
      <c r="I40" s="74"/>
      <c r="J40" s="74"/>
      <c r="K40" s="74"/>
      <c r="L40" s="74"/>
      <c r="M40" s="75"/>
      <c r="N40" s="16" t="s">
        <v>99</v>
      </c>
    </row>
    <row r="41" spans="2:14">
      <c r="B41" s="17">
        <v>2</v>
      </c>
      <c r="C41" s="18" t="s">
        <v>47</v>
      </c>
      <c r="D41" s="76"/>
      <c r="E41" s="77"/>
      <c r="F41" s="77"/>
      <c r="G41" s="77"/>
      <c r="H41" s="77"/>
      <c r="I41" s="77"/>
      <c r="J41" s="77"/>
      <c r="K41" s="77"/>
      <c r="L41" s="77"/>
      <c r="M41" s="29"/>
    </row>
    <row r="42" spans="2:14">
      <c r="B42" s="17">
        <v>3</v>
      </c>
      <c r="C42" s="18" t="s">
        <v>45</v>
      </c>
      <c r="D42" s="76"/>
      <c r="E42" s="77"/>
      <c r="F42" s="77"/>
      <c r="G42" s="77"/>
      <c r="H42" s="77"/>
      <c r="I42" s="77"/>
      <c r="J42" s="77"/>
      <c r="K42" s="77"/>
      <c r="L42" s="77"/>
      <c r="M42" s="29"/>
    </row>
    <row r="43" spans="2:14">
      <c r="B43" s="17">
        <v>4</v>
      </c>
      <c r="C43" s="18" t="s">
        <v>71</v>
      </c>
      <c r="D43" s="76"/>
      <c r="E43" s="77"/>
      <c r="F43" s="77"/>
      <c r="G43" s="77"/>
      <c r="H43" s="77"/>
      <c r="I43" s="77"/>
      <c r="J43" s="77"/>
      <c r="K43" s="77"/>
      <c r="L43" s="77"/>
      <c r="M43" s="29"/>
    </row>
    <row r="44" spans="2:14">
      <c r="B44" s="17">
        <v>5</v>
      </c>
      <c r="C44" s="18" t="s">
        <v>46</v>
      </c>
      <c r="D44" s="76"/>
      <c r="E44" s="77"/>
      <c r="F44" s="77"/>
      <c r="G44" s="77"/>
      <c r="H44" s="77"/>
      <c r="I44" s="77"/>
      <c r="J44" s="77"/>
      <c r="K44" s="77"/>
      <c r="L44" s="77"/>
      <c r="M44" s="29"/>
    </row>
    <row r="45" spans="2:14" ht="19" thickBot="1">
      <c r="B45" s="17">
        <v>6</v>
      </c>
      <c r="C45" s="18" t="s">
        <v>48</v>
      </c>
      <c r="D45" s="78"/>
      <c r="E45" s="79"/>
      <c r="F45" s="79"/>
      <c r="G45" s="79"/>
      <c r="H45" s="79"/>
      <c r="I45" s="79"/>
      <c r="J45" s="79"/>
      <c r="K45" s="79"/>
      <c r="L45" s="79"/>
      <c r="M45" s="37"/>
    </row>
    <row r="46" spans="2:14">
      <c r="B46" s="38"/>
      <c r="C46" s="39" t="s">
        <v>49</v>
      </c>
      <c r="D46" s="40">
        <f>SUM(D40:D45)</f>
        <v>0</v>
      </c>
      <c r="E46" s="40">
        <f t="shared" ref="E46:K46" si="7">SUM(E40:E45)</f>
        <v>0</v>
      </c>
      <c r="F46" s="40">
        <f t="shared" si="7"/>
        <v>0</v>
      </c>
      <c r="G46" s="40">
        <f t="shared" si="7"/>
        <v>0</v>
      </c>
      <c r="H46" s="40">
        <f t="shared" si="7"/>
        <v>0</v>
      </c>
      <c r="I46" s="40">
        <f t="shared" si="7"/>
        <v>0</v>
      </c>
      <c r="J46" s="40">
        <f t="shared" si="7"/>
        <v>0</v>
      </c>
      <c r="K46" s="40">
        <f t="shared" si="7"/>
        <v>0</v>
      </c>
      <c r="L46" s="40">
        <f>SUM(L40:L45)</f>
        <v>0</v>
      </c>
      <c r="M46" s="40">
        <f>SUM(M40:M45)</f>
        <v>0</v>
      </c>
    </row>
    <row r="48" spans="2:14" s="4" customFormat="1" ht="24">
      <c r="B48" s="119" t="s">
        <v>32</v>
      </c>
      <c r="C48" s="114" t="s">
        <v>24</v>
      </c>
    </row>
    <row r="49" spans="2:14" ht="44" customHeight="1">
      <c r="B49" s="129" t="s">
        <v>106</v>
      </c>
      <c r="C49" s="129"/>
      <c r="D49" s="129"/>
      <c r="E49" s="129"/>
      <c r="F49" s="129"/>
      <c r="G49" s="129"/>
      <c r="H49" s="129"/>
      <c r="I49" s="129"/>
      <c r="J49" s="129"/>
      <c r="K49" s="129"/>
      <c r="L49" s="129"/>
      <c r="M49" s="129"/>
      <c r="N49" s="129"/>
    </row>
    <row r="50" spans="2:14">
      <c r="B50" s="80"/>
      <c r="M50" s="1" t="s">
        <v>42</v>
      </c>
    </row>
    <row r="51" spans="2:14">
      <c r="B51" s="130"/>
      <c r="C51" s="130"/>
      <c r="D51" s="6">
        <f t="shared" ref="D51:M51" si="8">D13</f>
        <v>-9</v>
      </c>
      <c r="E51" s="6">
        <f t="shared" si="8"/>
        <v>-8</v>
      </c>
      <c r="F51" s="6">
        <f t="shared" si="8"/>
        <v>-7</v>
      </c>
      <c r="G51" s="6">
        <f t="shared" si="8"/>
        <v>-6</v>
      </c>
      <c r="H51" s="6">
        <f t="shared" si="8"/>
        <v>-5</v>
      </c>
      <c r="I51" s="6">
        <f t="shared" si="8"/>
        <v>-4</v>
      </c>
      <c r="J51" s="6">
        <f t="shared" si="8"/>
        <v>-3</v>
      </c>
      <c r="K51" s="6">
        <f t="shared" si="8"/>
        <v>-2</v>
      </c>
      <c r="L51" s="6">
        <f t="shared" si="8"/>
        <v>-1</v>
      </c>
      <c r="M51" s="6">
        <f t="shared" si="8"/>
        <v>0</v>
      </c>
    </row>
    <row r="52" spans="2:14">
      <c r="B52" s="124" t="s">
        <v>4</v>
      </c>
      <c r="C52" s="124"/>
      <c r="D52" s="81">
        <f t="shared" ref="D52:M52" si="9">D21</f>
        <v>0</v>
      </c>
      <c r="E52" s="81">
        <f t="shared" si="9"/>
        <v>0</v>
      </c>
      <c r="F52" s="81">
        <f t="shared" si="9"/>
        <v>0</v>
      </c>
      <c r="G52" s="81">
        <f t="shared" si="9"/>
        <v>0</v>
      </c>
      <c r="H52" s="81">
        <f t="shared" si="9"/>
        <v>0</v>
      </c>
      <c r="I52" s="81">
        <f t="shared" si="9"/>
        <v>0</v>
      </c>
      <c r="J52" s="81">
        <f t="shared" si="9"/>
        <v>0</v>
      </c>
      <c r="K52" s="81">
        <f t="shared" si="9"/>
        <v>0</v>
      </c>
      <c r="L52" s="81">
        <f t="shared" si="9"/>
        <v>0</v>
      </c>
      <c r="M52" s="81">
        <f t="shared" si="9"/>
        <v>0</v>
      </c>
    </row>
    <row r="53" spans="2:14">
      <c r="B53" s="123" t="s">
        <v>11</v>
      </c>
      <c r="C53" s="123"/>
      <c r="D53" s="81">
        <f t="shared" ref="D53:M53" si="10">D31</f>
        <v>0</v>
      </c>
      <c r="E53" s="81">
        <f t="shared" si="10"/>
        <v>0</v>
      </c>
      <c r="F53" s="81">
        <f t="shared" si="10"/>
        <v>0</v>
      </c>
      <c r="G53" s="81">
        <f t="shared" si="10"/>
        <v>0</v>
      </c>
      <c r="H53" s="81">
        <f t="shared" si="10"/>
        <v>0</v>
      </c>
      <c r="I53" s="81">
        <f t="shared" si="10"/>
        <v>0</v>
      </c>
      <c r="J53" s="81">
        <f t="shared" si="10"/>
        <v>0</v>
      </c>
      <c r="K53" s="81">
        <f t="shared" si="10"/>
        <v>0</v>
      </c>
      <c r="L53" s="81">
        <f t="shared" si="10"/>
        <v>0</v>
      </c>
      <c r="M53" s="81">
        <f t="shared" si="10"/>
        <v>0</v>
      </c>
    </row>
    <row r="54" spans="2:14">
      <c r="B54" s="124" t="s">
        <v>29</v>
      </c>
      <c r="C54" s="124"/>
      <c r="D54" s="81">
        <f t="shared" ref="D54:M54" si="11">D33</f>
        <v>0</v>
      </c>
      <c r="E54" s="81">
        <f t="shared" si="11"/>
        <v>0</v>
      </c>
      <c r="F54" s="81">
        <f t="shared" si="11"/>
        <v>0</v>
      </c>
      <c r="G54" s="81">
        <f t="shared" si="11"/>
        <v>0</v>
      </c>
      <c r="H54" s="81">
        <f t="shared" si="11"/>
        <v>0</v>
      </c>
      <c r="I54" s="81">
        <f t="shared" si="11"/>
        <v>0</v>
      </c>
      <c r="J54" s="81">
        <f t="shared" si="11"/>
        <v>0</v>
      </c>
      <c r="K54" s="81">
        <f t="shared" si="11"/>
        <v>0</v>
      </c>
      <c r="L54" s="81">
        <f t="shared" si="11"/>
        <v>0</v>
      </c>
      <c r="M54" s="81">
        <f t="shared" si="11"/>
        <v>0</v>
      </c>
    </row>
    <row r="55" spans="2:14">
      <c r="C55" s="1" t="s">
        <v>30</v>
      </c>
    </row>
    <row r="57" spans="2:14" s="4" customFormat="1" ht="24">
      <c r="B57" s="114" t="s">
        <v>26</v>
      </c>
      <c r="C57" s="114"/>
      <c r="D57" s="114"/>
      <c r="E57" s="114"/>
      <c r="F57" s="114"/>
      <c r="G57" s="114"/>
      <c r="H57" s="114"/>
      <c r="I57" s="114"/>
      <c r="J57" s="114"/>
      <c r="K57" s="114"/>
      <c r="L57" s="114"/>
      <c r="M57" s="114"/>
      <c r="N57" s="114"/>
    </row>
    <row r="58" spans="2:14" ht="97.5" customHeight="1">
      <c r="B58" s="128" t="s">
        <v>115</v>
      </c>
      <c r="C58" s="128"/>
      <c r="D58" s="128"/>
      <c r="E58" s="128"/>
      <c r="F58" s="128"/>
      <c r="G58" s="128"/>
      <c r="H58" s="128"/>
      <c r="I58" s="128"/>
      <c r="J58" s="128"/>
      <c r="K58" s="128"/>
      <c r="L58" s="128"/>
      <c r="M58" s="128"/>
      <c r="N58" s="128"/>
    </row>
    <row r="59" spans="2:14" ht="19" thickBot="1"/>
    <row r="60" spans="2:14">
      <c r="B60" s="130"/>
      <c r="C60" s="130"/>
      <c r="D60" s="82"/>
      <c r="E60" s="82"/>
      <c r="F60" s="82"/>
      <c r="G60" s="7">
        <f t="shared" ref="G60:M60" si="12">G51</f>
        <v>-6</v>
      </c>
      <c r="H60" s="7">
        <f t="shared" si="12"/>
        <v>-5</v>
      </c>
      <c r="I60" s="7">
        <f t="shared" si="12"/>
        <v>-4</v>
      </c>
      <c r="J60" s="7">
        <f t="shared" si="12"/>
        <v>-3</v>
      </c>
      <c r="K60" s="7">
        <f t="shared" si="12"/>
        <v>-2</v>
      </c>
      <c r="L60" s="7">
        <f t="shared" si="12"/>
        <v>-1</v>
      </c>
      <c r="M60" s="83">
        <f t="shared" si="12"/>
        <v>0</v>
      </c>
    </row>
    <row r="61" spans="2:14">
      <c r="B61" s="124" t="s">
        <v>4</v>
      </c>
      <c r="C61" s="124"/>
      <c r="D61" s="82"/>
      <c r="E61" s="82"/>
      <c r="F61" s="82"/>
      <c r="G61" s="84">
        <f t="shared" ref="G61:M63" si="13">_xlfn.RRI(3,D52,G52)</f>
        <v>0</v>
      </c>
      <c r="H61" s="84">
        <f t="shared" si="13"/>
        <v>0</v>
      </c>
      <c r="I61" s="84">
        <f t="shared" si="13"/>
        <v>0</v>
      </c>
      <c r="J61" s="84">
        <f t="shared" si="13"/>
        <v>0</v>
      </c>
      <c r="K61" s="84">
        <f t="shared" si="13"/>
        <v>0</v>
      </c>
      <c r="L61" s="85">
        <f t="shared" si="13"/>
        <v>0</v>
      </c>
      <c r="M61" s="86">
        <f t="shared" si="13"/>
        <v>0</v>
      </c>
    </row>
    <row r="62" spans="2:14">
      <c r="B62" s="123" t="s">
        <v>11</v>
      </c>
      <c r="C62" s="123"/>
      <c r="D62" s="82"/>
      <c r="E62" s="82"/>
      <c r="F62" s="82"/>
      <c r="G62" s="84">
        <f t="shared" si="13"/>
        <v>0</v>
      </c>
      <c r="H62" s="84">
        <f t="shared" si="13"/>
        <v>0</v>
      </c>
      <c r="I62" s="84">
        <f t="shared" si="13"/>
        <v>0</v>
      </c>
      <c r="J62" s="84">
        <f t="shared" si="13"/>
        <v>0</v>
      </c>
      <c r="K62" s="84">
        <f t="shared" si="13"/>
        <v>0</v>
      </c>
      <c r="L62" s="85">
        <f t="shared" si="13"/>
        <v>0</v>
      </c>
      <c r="M62" s="86">
        <f t="shared" si="13"/>
        <v>0</v>
      </c>
    </row>
    <row r="63" spans="2:14" ht="19" thickBot="1">
      <c r="B63" s="124" t="s">
        <v>25</v>
      </c>
      <c r="C63" s="124"/>
      <c r="D63" s="82"/>
      <c r="E63" s="82"/>
      <c r="F63" s="82"/>
      <c r="G63" s="84">
        <f t="shared" si="13"/>
        <v>0</v>
      </c>
      <c r="H63" s="84">
        <f t="shared" si="13"/>
        <v>0</v>
      </c>
      <c r="I63" s="84">
        <f t="shared" si="13"/>
        <v>0</v>
      </c>
      <c r="J63" s="84">
        <f t="shared" si="13"/>
        <v>0</v>
      </c>
      <c r="K63" s="84">
        <f t="shared" si="13"/>
        <v>0</v>
      </c>
      <c r="L63" s="85">
        <f t="shared" si="13"/>
        <v>0</v>
      </c>
      <c r="M63" s="87">
        <f t="shared" si="13"/>
        <v>0</v>
      </c>
    </row>
    <row r="65" spans="2:14">
      <c r="B65" s="4" t="s">
        <v>19</v>
      </c>
    </row>
    <row r="66" spans="2:14" ht="98" customHeight="1">
      <c r="B66" s="135" t="s">
        <v>107</v>
      </c>
      <c r="C66" s="135"/>
      <c r="D66" s="135"/>
      <c r="E66" s="135"/>
      <c r="F66" s="135"/>
      <c r="G66" s="135"/>
      <c r="H66" s="135"/>
      <c r="I66" s="135"/>
      <c r="J66" s="135"/>
      <c r="K66" s="135"/>
      <c r="L66" s="135"/>
      <c r="M66" s="135"/>
      <c r="N66" s="135"/>
    </row>
    <row r="88" spans="2:14" ht="55.5" customHeight="1">
      <c r="B88" s="128" t="s">
        <v>100</v>
      </c>
      <c r="C88" s="128"/>
      <c r="D88" s="128"/>
      <c r="E88" s="128"/>
      <c r="F88" s="128"/>
      <c r="G88" s="128"/>
      <c r="H88" s="128"/>
      <c r="I88" s="128"/>
      <c r="J88" s="128"/>
      <c r="K88" s="128"/>
      <c r="L88" s="128"/>
      <c r="M88" s="128"/>
      <c r="N88" s="128"/>
    </row>
    <row r="89" spans="2:14" ht="24">
      <c r="B89" s="116"/>
      <c r="C89" s="116"/>
      <c r="D89" s="116"/>
      <c r="E89" s="116"/>
      <c r="F89" s="116"/>
      <c r="G89" s="116"/>
      <c r="H89" s="116"/>
      <c r="I89" s="116"/>
      <c r="J89" s="116"/>
      <c r="K89" s="116"/>
      <c r="L89" s="116"/>
      <c r="M89" s="116"/>
      <c r="N89" s="116"/>
    </row>
    <row r="90" spans="2:14" ht="24">
      <c r="B90" s="114" t="s">
        <v>27</v>
      </c>
      <c r="C90" s="116"/>
      <c r="D90" s="114"/>
      <c r="E90" s="114"/>
      <c r="F90" s="114"/>
      <c r="G90" s="114"/>
      <c r="H90" s="114"/>
      <c r="I90" s="114"/>
      <c r="J90" s="114"/>
      <c r="K90" s="114"/>
      <c r="L90" s="114"/>
      <c r="M90" s="114"/>
      <c r="N90" s="114"/>
    </row>
    <row r="91" spans="2:14" ht="31.5" customHeight="1">
      <c r="B91" s="128" t="s">
        <v>116</v>
      </c>
      <c r="C91" s="128"/>
      <c r="D91" s="128"/>
      <c r="E91" s="128"/>
      <c r="F91" s="128"/>
      <c r="G91" s="128"/>
      <c r="H91" s="128"/>
      <c r="I91" s="128"/>
      <c r="J91" s="128"/>
      <c r="K91" s="128"/>
      <c r="L91" s="128"/>
      <c r="M91" s="128"/>
      <c r="N91" s="128"/>
    </row>
    <row r="92" spans="2:14" ht="19" thickBot="1"/>
    <row r="93" spans="2:14">
      <c r="B93" s="130"/>
      <c r="C93" s="130"/>
      <c r="D93" s="82"/>
      <c r="E93" s="82"/>
      <c r="F93" s="82"/>
      <c r="G93" s="82"/>
      <c r="H93" s="82"/>
      <c r="I93" s="82"/>
      <c r="J93" s="82"/>
      <c r="K93" s="82"/>
      <c r="L93" s="82"/>
      <c r="M93" s="83">
        <f>M51</f>
        <v>0</v>
      </c>
    </row>
    <row r="94" spans="2:14">
      <c r="B94" s="124" t="s">
        <v>4</v>
      </c>
      <c r="C94" s="124"/>
      <c r="D94" s="82"/>
      <c r="E94" s="82"/>
      <c r="F94" s="82"/>
      <c r="G94" s="82"/>
      <c r="H94" s="82"/>
      <c r="I94" s="82"/>
      <c r="J94" s="82"/>
      <c r="K94" s="82"/>
      <c r="L94" s="82"/>
      <c r="M94" s="86">
        <f>_xlfn.RRI(9,D52,M52)</f>
        <v>0</v>
      </c>
    </row>
    <row r="95" spans="2:14">
      <c r="B95" s="123" t="s">
        <v>11</v>
      </c>
      <c r="C95" s="123"/>
      <c r="D95" s="82"/>
      <c r="E95" s="82"/>
      <c r="F95" s="82"/>
      <c r="G95" s="82"/>
      <c r="H95" s="82"/>
      <c r="I95" s="82"/>
      <c r="J95" s="82"/>
      <c r="K95" s="82"/>
      <c r="L95" s="82"/>
      <c r="M95" s="86">
        <f>_xlfn.RRI(9,D53,M53)</f>
        <v>0</v>
      </c>
    </row>
    <row r="96" spans="2:14" ht="19" thickBot="1">
      <c r="B96" s="124" t="s">
        <v>25</v>
      </c>
      <c r="C96" s="124"/>
      <c r="D96" s="82"/>
      <c r="E96" s="82"/>
      <c r="F96" s="82"/>
      <c r="G96" s="82"/>
      <c r="H96" s="82"/>
      <c r="I96" s="82"/>
      <c r="J96" s="82"/>
      <c r="K96" s="82"/>
      <c r="L96" s="82"/>
      <c r="M96" s="87">
        <f>_xlfn.RRI(9,D54,M54)</f>
        <v>0</v>
      </c>
    </row>
    <row r="98" spans="2:16">
      <c r="B98" s="4" t="s">
        <v>19</v>
      </c>
    </row>
    <row r="99" spans="2:16" ht="121" customHeight="1">
      <c r="B99" s="135" t="s">
        <v>117</v>
      </c>
      <c r="C99" s="135"/>
      <c r="D99" s="135"/>
      <c r="E99" s="135"/>
      <c r="F99" s="135"/>
      <c r="G99" s="135"/>
      <c r="H99" s="135"/>
      <c r="I99" s="135"/>
      <c r="J99" s="135"/>
      <c r="K99" s="135"/>
      <c r="L99" s="135"/>
      <c r="M99" s="135"/>
      <c r="N99" s="135"/>
    </row>
    <row r="101" spans="2:16" ht="24">
      <c r="B101" s="114" t="s">
        <v>28</v>
      </c>
      <c r="C101" s="116"/>
      <c r="D101" s="116"/>
      <c r="E101" s="116"/>
      <c r="F101" s="116"/>
      <c r="G101" s="116"/>
      <c r="H101" s="116"/>
      <c r="I101" s="116"/>
      <c r="J101" s="116"/>
      <c r="K101" s="116"/>
      <c r="L101" s="116"/>
      <c r="M101" s="116"/>
      <c r="N101" s="116"/>
    </row>
    <row r="102" spans="2:16" ht="53.5" customHeight="1">
      <c r="B102" s="128" t="s">
        <v>118</v>
      </c>
      <c r="C102" s="128"/>
      <c r="D102" s="128"/>
      <c r="E102" s="128"/>
      <c r="F102" s="128"/>
      <c r="G102" s="128"/>
      <c r="H102" s="128"/>
      <c r="I102" s="128"/>
      <c r="J102" s="128"/>
      <c r="K102" s="128"/>
      <c r="L102" s="128"/>
      <c r="M102" s="128"/>
      <c r="N102" s="128"/>
    </row>
    <row r="103" spans="2:16" ht="19" thickBot="1"/>
    <row r="104" spans="2:16">
      <c r="B104" s="122"/>
      <c r="C104" s="122"/>
      <c r="D104" s="82"/>
      <c r="E104" s="82"/>
      <c r="F104" s="82"/>
      <c r="G104" s="8">
        <f t="shared" ref="G104:L104" si="14">H104-1</f>
        <v>-6</v>
      </c>
      <c r="H104" s="8">
        <f t="shared" si="14"/>
        <v>-5</v>
      </c>
      <c r="I104" s="8">
        <f t="shared" si="14"/>
        <v>-4</v>
      </c>
      <c r="J104" s="8">
        <f t="shared" si="14"/>
        <v>-3</v>
      </c>
      <c r="K104" s="8">
        <f t="shared" si="14"/>
        <v>-2</v>
      </c>
      <c r="L104" s="8">
        <f t="shared" si="14"/>
        <v>-1</v>
      </c>
      <c r="M104" s="83">
        <f>M60</f>
        <v>0</v>
      </c>
    </row>
    <row r="105" spans="2:16">
      <c r="B105" s="124" t="s">
        <v>0</v>
      </c>
      <c r="C105" s="124"/>
      <c r="D105" s="82"/>
      <c r="E105" s="82"/>
      <c r="F105" s="82"/>
      <c r="G105" s="84">
        <f t="shared" ref="G105:M110" si="15">_xlfn.RRI(3,D15,G15)</f>
        <v>0</v>
      </c>
      <c r="H105" s="84">
        <f t="shared" si="15"/>
        <v>0</v>
      </c>
      <c r="I105" s="84">
        <f t="shared" si="15"/>
        <v>0</v>
      </c>
      <c r="J105" s="84">
        <f t="shared" si="15"/>
        <v>0</v>
      </c>
      <c r="K105" s="84">
        <f t="shared" si="15"/>
        <v>0</v>
      </c>
      <c r="L105" s="85">
        <f t="shared" si="15"/>
        <v>0</v>
      </c>
      <c r="M105" s="89">
        <f t="shared" si="15"/>
        <v>0</v>
      </c>
      <c r="P105" s="90"/>
    </row>
    <row r="106" spans="2:16">
      <c r="B106" s="124" t="s">
        <v>1</v>
      </c>
      <c r="C106" s="124"/>
      <c r="D106" s="82"/>
      <c r="E106" s="82"/>
      <c r="F106" s="82"/>
      <c r="G106" s="84">
        <f t="shared" si="15"/>
        <v>0</v>
      </c>
      <c r="H106" s="84">
        <f t="shared" si="15"/>
        <v>0</v>
      </c>
      <c r="I106" s="84">
        <f t="shared" si="15"/>
        <v>0</v>
      </c>
      <c r="J106" s="84">
        <f t="shared" si="15"/>
        <v>0</v>
      </c>
      <c r="K106" s="84">
        <f t="shared" si="15"/>
        <v>0</v>
      </c>
      <c r="L106" s="85">
        <f t="shared" si="15"/>
        <v>0</v>
      </c>
      <c r="M106" s="89">
        <f t="shared" si="15"/>
        <v>0</v>
      </c>
      <c r="P106" s="90"/>
    </row>
    <row r="107" spans="2:16">
      <c r="B107" s="124" t="s">
        <v>2</v>
      </c>
      <c r="C107" s="124"/>
      <c r="D107" s="82"/>
      <c r="E107" s="82"/>
      <c r="F107" s="82"/>
      <c r="G107" s="84">
        <f t="shared" si="15"/>
        <v>0</v>
      </c>
      <c r="H107" s="84">
        <f t="shared" si="15"/>
        <v>0</v>
      </c>
      <c r="I107" s="84">
        <f t="shared" si="15"/>
        <v>0</v>
      </c>
      <c r="J107" s="84">
        <f t="shared" si="15"/>
        <v>0</v>
      </c>
      <c r="K107" s="84">
        <f t="shared" si="15"/>
        <v>0</v>
      </c>
      <c r="L107" s="85">
        <f t="shared" si="15"/>
        <v>0</v>
      </c>
      <c r="M107" s="89">
        <f t="shared" si="15"/>
        <v>0</v>
      </c>
      <c r="P107" s="90"/>
    </row>
    <row r="108" spans="2:16">
      <c r="B108" s="124" t="s">
        <v>20</v>
      </c>
      <c r="C108" s="124"/>
      <c r="D108" s="82"/>
      <c r="E108" s="82"/>
      <c r="F108" s="82"/>
      <c r="G108" s="84">
        <f t="shared" si="15"/>
        <v>0</v>
      </c>
      <c r="H108" s="84">
        <f t="shared" si="15"/>
        <v>0</v>
      </c>
      <c r="I108" s="84">
        <f t="shared" si="15"/>
        <v>0</v>
      </c>
      <c r="J108" s="84">
        <f t="shared" si="15"/>
        <v>0</v>
      </c>
      <c r="K108" s="84">
        <f t="shared" si="15"/>
        <v>0</v>
      </c>
      <c r="L108" s="85">
        <f t="shared" si="15"/>
        <v>0</v>
      </c>
      <c r="M108" s="89">
        <f t="shared" si="15"/>
        <v>0</v>
      </c>
      <c r="P108" s="90"/>
    </row>
    <row r="109" spans="2:16">
      <c r="B109" s="124" t="s">
        <v>21</v>
      </c>
      <c r="C109" s="124"/>
      <c r="D109" s="82"/>
      <c r="E109" s="82"/>
      <c r="F109" s="82"/>
      <c r="G109" s="84">
        <f t="shared" si="15"/>
        <v>0</v>
      </c>
      <c r="H109" s="84">
        <f t="shared" si="15"/>
        <v>0</v>
      </c>
      <c r="I109" s="84">
        <f t="shared" si="15"/>
        <v>0</v>
      </c>
      <c r="J109" s="84">
        <f t="shared" si="15"/>
        <v>0</v>
      </c>
      <c r="K109" s="84">
        <f t="shared" si="15"/>
        <v>0</v>
      </c>
      <c r="L109" s="85">
        <f t="shared" si="15"/>
        <v>0</v>
      </c>
      <c r="M109" s="89">
        <f t="shared" si="15"/>
        <v>0</v>
      </c>
      <c r="P109" s="90"/>
    </row>
    <row r="110" spans="2:16">
      <c r="B110" s="124" t="s">
        <v>3</v>
      </c>
      <c r="C110" s="124"/>
      <c r="D110" s="82"/>
      <c r="E110" s="82"/>
      <c r="F110" s="82"/>
      <c r="G110" s="84">
        <f t="shared" si="15"/>
        <v>0</v>
      </c>
      <c r="H110" s="84">
        <f t="shared" si="15"/>
        <v>0</v>
      </c>
      <c r="I110" s="84">
        <f t="shared" si="15"/>
        <v>0</v>
      </c>
      <c r="J110" s="84">
        <f t="shared" si="15"/>
        <v>0</v>
      </c>
      <c r="K110" s="84">
        <f t="shared" si="15"/>
        <v>0</v>
      </c>
      <c r="L110" s="85">
        <f t="shared" si="15"/>
        <v>0</v>
      </c>
      <c r="M110" s="89">
        <f t="shared" si="15"/>
        <v>0</v>
      </c>
      <c r="P110" s="90"/>
    </row>
    <row r="112" spans="2:16">
      <c r="B112" s="4" t="s">
        <v>19</v>
      </c>
      <c r="C112" s="4"/>
    </row>
    <row r="113" spans="2:14" ht="52" customHeight="1">
      <c r="B113" s="136" t="s">
        <v>119</v>
      </c>
      <c r="C113" s="137"/>
      <c r="D113" s="137"/>
      <c r="E113" s="137"/>
      <c r="F113" s="137"/>
      <c r="G113" s="137"/>
      <c r="H113" s="137"/>
      <c r="I113" s="137"/>
      <c r="J113" s="137"/>
      <c r="K113" s="137"/>
      <c r="L113" s="137"/>
      <c r="M113" s="137"/>
      <c r="N113" s="138"/>
    </row>
    <row r="115" spans="2:14" ht="24">
      <c r="B115" s="114" t="s">
        <v>120</v>
      </c>
      <c r="C115" s="114"/>
      <c r="D115" s="116"/>
      <c r="E115" s="116"/>
      <c r="F115" s="116"/>
      <c r="G115" s="116"/>
      <c r="H115" s="116"/>
      <c r="I115" s="116"/>
      <c r="J115" s="116"/>
      <c r="K115" s="116"/>
      <c r="L115" s="116"/>
      <c r="M115" s="116"/>
      <c r="N115" s="116"/>
    </row>
    <row r="116" spans="2:14" ht="145.5" customHeight="1">
      <c r="B116" s="128" t="s">
        <v>121</v>
      </c>
      <c r="C116" s="128"/>
      <c r="D116" s="128"/>
      <c r="E116" s="128"/>
      <c r="F116" s="128"/>
      <c r="G116" s="128"/>
      <c r="H116" s="128"/>
      <c r="I116" s="128"/>
      <c r="J116" s="128"/>
      <c r="K116" s="128"/>
      <c r="L116" s="128"/>
      <c r="M116" s="128"/>
      <c r="N116" s="128"/>
    </row>
    <row r="117" spans="2:14" ht="19" thickBot="1"/>
    <row r="118" spans="2:14">
      <c r="B118" s="124"/>
      <c r="C118" s="125"/>
      <c r="D118" s="92"/>
      <c r="E118" s="93"/>
      <c r="F118" s="132" t="s">
        <v>84</v>
      </c>
      <c r="G118" s="133"/>
      <c r="H118" s="133"/>
      <c r="I118" s="134"/>
      <c r="J118" s="132" t="s">
        <v>85</v>
      </c>
      <c r="K118" s="133"/>
      <c r="L118" s="133"/>
      <c r="M118" s="134"/>
    </row>
    <row r="119" spans="2:14">
      <c r="B119" s="122"/>
      <c r="C119" s="126"/>
      <c r="D119" s="94" t="s">
        <v>58</v>
      </c>
      <c r="E119" s="95"/>
      <c r="F119" s="96">
        <f>M104+1</f>
        <v>1</v>
      </c>
      <c r="G119" s="97">
        <f>F119+1</f>
        <v>2</v>
      </c>
      <c r="H119" s="97">
        <f>G119+1</f>
        <v>3</v>
      </c>
      <c r="I119" s="98">
        <f>H119+1</f>
        <v>4</v>
      </c>
      <c r="J119" s="96">
        <f>F119</f>
        <v>1</v>
      </c>
      <c r="K119" s="97">
        <f>J119+1</f>
        <v>2</v>
      </c>
      <c r="L119" s="97">
        <f>K119+1</f>
        <v>3</v>
      </c>
      <c r="M119" s="99">
        <f>L119+1</f>
        <v>4</v>
      </c>
    </row>
    <row r="120" spans="2:14">
      <c r="B120" s="124" t="s">
        <v>0</v>
      </c>
      <c r="C120" s="125"/>
      <c r="D120" s="89">
        <f t="shared" ref="D120:D125" si="16">(SUM(I105:M105)/5)</f>
        <v>0</v>
      </c>
      <c r="E120" s="100"/>
      <c r="F120" s="101">
        <f t="shared" ref="F120:F126" si="17">M15*(1+D120)</f>
        <v>0</v>
      </c>
      <c r="G120" s="81">
        <f>F120*($D120+1)</f>
        <v>0</v>
      </c>
      <c r="H120" s="81">
        <f>G120*($D120+1)</f>
        <v>0</v>
      </c>
      <c r="I120" s="102">
        <f>H120*($D120+1)</f>
        <v>0</v>
      </c>
      <c r="J120" s="101">
        <f>M15*(1+D120)</f>
        <v>0</v>
      </c>
      <c r="K120" s="81">
        <f t="shared" ref="K120:M121" si="18">J120*($D120+1)</f>
        <v>0</v>
      </c>
      <c r="L120" s="81">
        <f t="shared" si="18"/>
        <v>0</v>
      </c>
      <c r="M120" s="102">
        <f t="shared" si="18"/>
        <v>0</v>
      </c>
    </row>
    <row r="121" spans="2:14">
      <c r="B121" s="124" t="s">
        <v>1</v>
      </c>
      <c r="C121" s="125"/>
      <c r="D121" s="89">
        <f t="shared" si="16"/>
        <v>0</v>
      </c>
      <c r="E121" s="100"/>
      <c r="F121" s="101">
        <f t="shared" si="17"/>
        <v>0</v>
      </c>
      <c r="G121" s="81">
        <f t="shared" ref="G121:I126" si="19">F121*($D121+1)</f>
        <v>0</v>
      </c>
      <c r="H121" s="81">
        <f t="shared" si="19"/>
        <v>0</v>
      </c>
      <c r="I121" s="102">
        <f t="shared" si="19"/>
        <v>0</v>
      </c>
      <c r="J121" s="101">
        <f>M16*(1+D121)</f>
        <v>0</v>
      </c>
      <c r="K121" s="81">
        <f t="shared" si="18"/>
        <v>0</v>
      </c>
      <c r="L121" s="81">
        <f t="shared" si="18"/>
        <v>0</v>
      </c>
      <c r="M121" s="102">
        <f t="shared" si="18"/>
        <v>0</v>
      </c>
    </row>
    <row r="122" spans="2:14">
      <c r="B122" s="124" t="s">
        <v>2</v>
      </c>
      <c r="C122" s="125"/>
      <c r="D122" s="89">
        <f t="shared" si="16"/>
        <v>0</v>
      </c>
      <c r="E122" s="100"/>
      <c r="F122" s="101">
        <f t="shared" si="17"/>
        <v>0</v>
      </c>
      <c r="G122" s="81">
        <f t="shared" si="19"/>
        <v>0</v>
      </c>
      <c r="H122" s="81">
        <f t="shared" si="19"/>
        <v>0</v>
      </c>
      <c r="I122" s="102">
        <f t="shared" si="19"/>
        <v>0</v>
      </c>
      <c r="J122" s="101">
        <f>$M$17</f>
        <v>0</v>
      </c>
      <c r="K122" s="81">
        <f>$M$17</f>
        <v>0</v>
      </c>
      <c r="L122" s="81">
        <f>$M$17</f>
        <v>0</v>
      </c>
      <c r="M122" s="102">
        <f>$M$17</f>
        <v>0</v>
      </c>
    </row>
    <row r="123" spans="2:14">
      <c r="B123" s="124" t="s">
        <v>20</v>
      </c>
      <c r="C123" s="125"/>
      <c r="D123" s="89">
        <f t="shared" si="16"/>
        <v>0</v>
      </c>
      <c r="E123" s="100"/>
      <c r="F123" s="101">
        <f t="shared" si="17"/>
        <v>0</v>
      </c>
      <c r="G123" s="81">
        <f t="shared" si="19"/>
        <v>0</v>
      </c>
      <c r="H123" s="81">
        <f t="shared" si="19"/>
        <v>0</v>
      </c>
      <c r="I123" s="102">
        <f t="shared" si="19"/>
        <v>0</v>
      </c>
      <c r="J123" s="101">
        <f>M18*(1+D123)</f>
        <v>0</v>
      </c>
      <c r="K123" s="81">
        <f>J123*($D123+1)</f>
        <v>0</v>
      </c>
      <c r="L123" s="81">
        <f>K123*($D123+1)</f>
        <v>0</v>
      </c>
      <c r="M123" s="102">
        <f>L123*($D123+1)</f>
        <v>0</v>
      </c>
    </row>
    <row r="124" spans="2:14">
      <c r="B124" s="124" t="s">
        <v>21</v>
      </c>
      <c r="C124" s="125"/>
      <c r="D124" s="89">
        <f t="shared" si="16"/>
        <v>0</v>
      </c>
      <c r="E124" s="100"/>
      <c r="F124" s="101">
        <f t="shared" si="17"/>
        <v>0</v>
      </c>
      <c r="G124" s="81">
        <f t="shared" si="19"/>
        <v>0</v>
      </c>
      <c r="H124" s="81">
        <f t="shared" si="19"/>
        <v>0</v>
      </c>
      <c r="I124" s="102">
        <f t="shared" si="19"/>
        <v>0</v>
      </c>
      <c r="J124" s="101">
        <f>$M$19</f>
        <v>0</v>
      </c>
      <c r="K124" s="81">
        <f>$M$19</f>
        <v>0</v>
      </c>
      <c r="L124" s="81">
        <f>$M$19</f>
        <v>0</v>
      </c>
      <c r="M124" s="102">
        <f>$M$19</f>
        <v>0</v>
      </c>
    </row>
    <row r="125" spans="2:14">
      <c r="B125" s="124" t="s">
        <v>3</v>
      </c>
      <c r="C125" s="125"/>
      <c r="D125" s="89">
        <f t="shared" si="16"/>
        <v>0</v>
      </c>
      <c r="E125" s="100"/>
      <c r="F125" s="101">
        <f t="shared" si="17"/>
        <v>0</v>
      </c>
      <c r="G125" s="81">
        <f t="shared" si="19"/>
        <v>0</v>
      </c>
      <c r="H125" s="81">
        <f t="shared" si="19"/>
        <v>0</v>
      </c>
      <c r="I125" s="102">
        <f t="shared" si="19"/>
        <v>0</v>
      </c>
      <c r="J125" s="101">
        <f>M20*(1+D125)</f>
        <v>0</v>
      </c>
      <c r="K125" s="81">
        <f t="shared" ref="K125:M126" si="20">J125*($D125+1)</f>
        <v>0</v>
      </c>
      <c r="L125" s="81">
        <f t="shared" si="20"/>
        <v>0</v>
      </c>
      <c r="M125" s="102">
        <f t="shared" si="20"/>
        <v>0</v>
      </c>
    </row>
    <row r="126" spans="2:14" ht="19" thickBot="1">
      <c r="B126" s="124" t="s">
        <v>4</v>
      </c>
      <c r="C126" s="125"/>
      <c r="D126" s="103">
        <f>(SUM(I61:M61)/5)</f>
        <v>0</v>
      </c>
      <c r="E126" s="100"/>
      <c r="F126" s="104">
        <f t="shared" si="17"/>
        <v>0</v>
      </c>
      <c r="G126" s="105">
        <f t="shared" si="19"/>
        <v>0</v>
      </c>
      <c r="H126" s="105">
        <f t="shared" si="19"/>
        <v>0</v>
      </c>
      <c r="I126" s="106">
        <f t="shared" si="19"/>
        <v>0</v>
      </c>
      <c r="J126" s="104">
        <f>M21*(1+D126)</f>
        <v>0</v>
      </c>
      <c r="K126" s="105">
        <f t="shared" si="20"/>
        <v>0</v>
      </c>
      <c r="L126" s="105">
        <f t="shared" si="20"/>
        <v>0</v>
      </c>
      <c r="M126" s="106">
        <f t="shared" si="20"/>
        <v>0</v>
      </c>
    </row>
    <row r="128" spans="2:14" ht="24">
      <c r="B128" s="114" t="s">
        <v>31</v>
      </c>
      <c r="C128" s="116"/>
      <c r="D128" s="116"/>
      <c r="E128" s="116"/>
      <c r="F128" s="116"/>
      <c r="G128" s="116"/>
      <c r="H128" s="116"/>
      <c r="I128" s="116"/>
      <c r="J128" s="116"/>
      <c r="K128" s="116"/>
      <c r="L128" s="116"/>
      <c r="M128" s="116"/>
      <c r="N128" s="116"/>
    </row>
    <row r="129" spans="2:14" ht="49.5" customHeight="1">
      <c r="B129" s="128" t="s">
        <v>122</v>
      </c>
      <c r="C129" s="128"/>
      <c r="D129" s="128"/>
      <c r="E129" s="128"/>
      <c r="F129" s="128"/>
      <c r="G129" s="128"/>
      <c r="H129" s="128"/>
      <c r="I129" s="128"/>
      <c r="J129" s="128"/>
      <c r="K129" s="128"/>
      <c r="L129" s="128"/>
      <c r="M129" s="128"/>
      <c r="N129" s="128"/>
    </row>
    <row r="130" spans="2:14" ht="19" thickBot="1"/>
    <row r="131" spans="2:14">
      <c r="B131" s="122"/>
      <c r="C131" s="122"/>
      <c r="D131" s="82"/>
      <c r="E131" s="82"/>
      <c r="F131" s="82"/>
      <c r="G131" s="82"/>
      <c r="H131" s="82"/>
      <c r="I131" s="82"/>
      <c r="J131" s="82"/>
      <c r="K131" s="82"/>
      <c r="L131" s="82"/>
      <c r="M131" s="107">
        <f>M93</f>
        <v>0</v>
      </c>
    </row>
    <row r="132" spans="2:14">
      <c r="B132" s="124" t="s">
        <v>0</v>
      </c>
      <c r="C132" s="124"/>
      <c r="D132" s="82"/>
      <c r="E132" s="82"/>
      <c r="F132" s="82"/>
      <c r="G132" s="82"/>
      <c r="H132" s="82"/>
      <c r="I132" s="82"/>
      <c r="J132" s="82"/>
      <c r="K132" s="82"/>
      <c r="L132" s="82"/>
      <c r="M132" s="86">
        <f t="shared" ref="M132:M137" si="21">_xlfn.RRI(9,D15,M15)</f>
        <v>0</v>
      </c>
    </row>
    <row r="133" spans="2:14">
      <c r="B133" s="124" t="s">
        <v>1</v>
      </c>
      <c r="C133" s="124"/>
      <c r="D133" s="82"/>
      <c r="E133" s="82"/>
      <c r="F133" s="82"/>
      <c r="G133" s="82"/>
      <c r="H133" s="82"/>
      <c r="I133" s="82"/>
      <c r="J133" s="82"/>
      <c r="K133" s="82"/>
      <c r="L133" s="82"/>
      <c r="M133" s="86">
        <f t="shared" si="21"/>
        <v>0</v>
      </c>
    </row>
    <row r="134" spans="2:14">
      <c r="B134" s="124" t="s">
        <v>2</v>
      </c>
      <c r="C134" s="124"/>
      <c r="D134" s="82"/>
      <c r="E134" s="82"/>
      <c r="F134" s="82"/>
      <c r="G134" s="82"/>
      <c r="H134" s="82"/>
      <c r="I134" s="82"/>
      <c r="J134" s="82"/>
      <c r="K134" s="82"/>
      <c r="L134" s="82"/>
      <c r="M134" s="86">
        <f t="shared" si="21"/>
        <v>0</v>
      </c>
    </row>
    <row r="135" spans="2:14">
      <c r="B135" s="124" t="s">
        <v>20</v>
      </c>
      <c r="C135" s="124"/>
      <c r="D135" s="82"/>
      <c r="E135" s="82"/>
      <c r="F135" s="82"/>
      <c r="G135" s="82"/>
      <c r="H135" s="82"/>
      <c r="I135" s="82"/>
      <c r="J135" s="82"/>
      <c r="K135" s="82"/>
      <c r="L135" s="82"/>
      <c r="M135" s="86">
        <f t="shared" si="21"/>
        <v>0</v>
      </c>
    </row>
    <row r="136" spans="2:14">
      <c r="B136" s="124" t="s">
        <v>21</v>
      </c>
      <c r="C136" s="124"/>
      <c r="D136" s="82"/>
      <c r="E136" s="82"/>
      <c r="F136" s="82"/>
      <c r="G136" s="82"/>
      <c r="H136" s="82"/>
      <c r="I136" s="82"/>
      <c r="J136" s="82"/>
      <c r="K136" s="82"/>
      <c r="L136" s="82"/>
      <c r="M136" s="86">
        <f t="shared" si="21"/>
        <v>0</v>
      </c>
    </row>
    <row r="137" spans="2:14" ht="19" thickBot="1">
      <c r="B137" s="124" t="s">
        <v>3</v>
      </c>
      <c r="C137" s="124"/>
      <c r="D137" s="82"/>
      <c r="E137" s="82"/>
      <c r="F137" s="82"/>
      <c r="G137" s="82"/>
      <c r="H137" s="82"/>
      <c r="I137" s="82"/>
      <c r="J137" s="82"/>
      <c r="K137" s="82"/>
      <c r="L137" s="82"/>
      <c r="M137" s="87">
        <f t="shared" si="21"/>
        <v>0</v>
      </c>
    </row>
    <row r="139" spans="2:14">
      <c r="B139" s="4" t="s">
        <v>19</v>
      </c>
    </row>
    <row r="140" spans="2:14" ht="49.5" customHeight="1">
      <c r="B140" s="136" t="s">
        <v>123</v>
      </c>
      <c r="C140" s="137"/>
      <c r="D140" s="137"/>
      <c r="E140" s="137"/>
      <c r="F140" s="137"/>
      <c r="G140" s="137"/>
      <c r="H140" s="137"/>
      <c r="I140" s="137"/>
      <c r="J140" s="137"/>
      <c r="K140" s="137"/>
      <c r="L140" s="137"/>
      <c r="M140" s="137"/>
      <c r="N140" s="138"/>
    </row>
    <row r="142" spans="2:14" ht="24">
      <c r="B142" s="119" t="s">
        <v>33</v>
      </c>
      <c r="C142" s="114" t="s">
        <v>34</v>
      </c>
    </row>
    <row r="143" spans="2:14" ht="24">
      <c r="B143" s="114" t="s">
        <v>37</v>
      </c>
      <c r="C143" s="116"/>
    </row>
    <row r="144" spans="2:14" ht="28.5" customHeight="1">
      <c r="B144" s="128" t="s">
        <v>124</v>
      </c>
      <c r="C144" s="128"/>
      <c r="D144" s="128"/>
      <c r="E144" s="128"/>
      <c r="F144" s="128"/>
      <c r="G144" s="128"/>
      <c r="H144" s="128"/>
      <c r="I144" s="128"/>
      <c r="J144" s="128"/>
      <c r="K144" s="128"/>
      <c r="L144" s="128"/>
      <c r="M144" s="128"/>
      <c r="N144" s="128"/>
    </row>
    <row r="145" spans="2:14">
      <c r="B145" s="88"/>
    </row>
    <row r="146" spans="2:14">
      <c r="B146" s="122"/>
      <c r="C146" s="122"/>
      <c r="D146" s="8">
        <f t="shared" ref="D146:K146" si="22">E146-1</f>
        <v>-9</v>
      </c>
      <c r="E146" s="8">
        <f t="shared" si="22"/>
        <v>-8</v>
      </c>
      <c r="F146" s="8">
        <f t="shared" si="22"/>
        <v>-7</v>
      </c>
      <c r="G146" s="8">
        <f t="shared" si="22"/>
        <v>-6</v>
      </c>
      <c r="H146" s="8">
        <f t="shared" si="22"/>
        <v>-5</v>
      </c>
      <c r="I146" s="8">
        <f t="shared" si="22"/>
        <v>-4</v>
      </c>
      <c r="J146" s="8">
        <f t="shared" si="22"/>
        <v>-3</v>
      </c>
      <c r="K146" s="8">
        <f t="shared" si="22"/>
        <v>-2</v>
      </c>
      <c r="L146" s="8">
        <f>M146-1</f>
        <v>-1</v>
      </c>
      <c r="M146" s="6">
        <f>M13</f>
        <v>0</v>
      </c>
    </row>
    <row r="147" spans="2:14">
      <c r="B147" s="124" t="s">
        <v>0</v>
      </c>
      <c r="C147" s="124"/>
      <c r="D147" s="108" t="e">
        <f t="shared" ref="D147:M147" si="23">D15/D$21</f>
        <v>#DIV/0!</v>
      </c>
      <c r="E147" s="108" t="e">
        <f t="shared" si="23"/>
        <v>#DIV/0!</v>
      </c>
      <c r="F147" s="108" t="e">
        <f t="shared" si="23"/>
        <v>#DIV/0!</v>
      </c>
      <c r="G147" s="108" t="e">
        <f t="shared" si="23"/>
        <v>#DIV/0!</v>
      </c>
      <c r="H147" s="108" t="e">
        <f t="shared" si="23"/>
        <v>#DIV/0!</v>
      </c>
      <c r="I147" s="108" t="e">
        <f t="shared" si="23"/>
        <v>#DIV/0!</v>
      </c>
      <c r="J147" s="108" t="e">
        <f t="shared" si="23"/>
        <v>#DIV/0!</v>
      </c>
      <c r="K147" s="108" t="e">
        <f t="shared" si="23"/>
        <v>#DIV/0!</v>
      </c>
      <c r="L147" s="108" t="e">
        <f t="shared" si="23"/>
        <v>#DIV/0!</v>
      </c>
      <c r="M147" s="108" t="e">
        <f t="shared" si="23"/>
        <v>#DIV/0!</v>
      </c>
    </row>
    <row r="148" spans="2:14">
      <c r="B148" s="124" t="s">
        <v>1</v>
      </c>
      <c r="C148" s="124"/>
      <c r="D148" s="108" t="e">
        <f t="shared" ref="D148:M148" si="24">D16/D$21</f>
        <v>#DIV/0!</v>
      </c>
      <c r="E148" s="108" t="e">
        <f t="shared" si="24"/>
        <v>#DIV/0!</v>
      </c>
      <c r="F148" s="108" t="e">
        <f t="shared" si="24"/>
        <v>#DIV/0!</v>
      </c>
      <c r="G148" s="108" t="e">
        <f t="shared" si="24"/>
        <v>#DIV/0!</v>
      </c>
      <c r="H148" s="108" t="e">
        <f t="shared" si="24"/>
        <v>#DIV/0!</v>
      </c>
      <c r="I148" s="108" t="e">
        <f t="shared" si="24"/>
        <v>#DIV/0!</v>
      </c>
      <c r="J148" s="108" t="e">
        <f t="shared" si="24"/>
        <v>#DIV/0!</v>
      </c>
      <c r="K148" s="108" t="e">
        <f t="shared" si="24"/>
        <v>#DIV/0!</v>
      </c>
      <c r="L148" s="108" t="e">
        <f t="shared" si="24"/>
        <v>#DIV/0!</v>
      </c>
      <c r="M148" s="108" t="e">
        <f t="shared" si="24"/>
        <v>#DIV/0!</v>
      </c>
    </row>
    <row r="149" spans="2:14">
      <c r="B149" s="124" t="s">
        <v>2</v>
      </c>
      <c r="C149" s="124"/>
      <c r="D149" s="108" t="e">
        <f t="shared" ref="D149:M149" si="25">D17/D$21</f>
        <v>#DIV/0!</v>
      </c>
      <c r="E149" s="108" t="e">
        <f t="shared" si="25"/>
        <v>#DIV/0!</v>
      </c>
      <c r="F149" s="108" t="e">
        <f t="shared" si="25"/>
        <v>#DIV/0!</v>
      </c>
      <c r="G149" s="108" t="e">
        <f t="shared" si="25"/>
        <v>#DIV/0!</v>
      </c>
      <c r="H149" s="108" t="e">
        <f t="shared" si="25"/>
        <v>#DIV/0!</v>
      </c>
      <c r="I149" s="108" t="e">
        <f t="shared" si="25"/>
        <v>#DIV/0!</v>
      </c>
      <c r="J149" s="108" t="e">
        <f t="shared" si="25"/>
        <v>#DIV/0!</v>
      </c>
      <c r="K149" s="108" t="e">
        <f t="shared" si="25"/>
        <v>#DIV/0!</v>
      </c>
      <c r="L149" s="108" t="e">
        <f t="shared" si="25"/>
        <v>#DIV/0!</v>
      </c>
      <c r="M149" s="108" t="e">
        <f t="shared" si="25"/>
        <v>#DIV/0!</v>
      </c>
    </row>
    <row r="150" spans="2:14">
      <c r="B150" s="124" t="s">
        <v>20</v>
      </c>
      <c r="C150" s="124"/>
      <c r="D150" s="108" t="e">
        <f t="shared" ref="D150:M150" si="26">D18/D$21</f>
        <v>#DIV/0!</v>
      </c>
      <c r="E150" s="108" t="e">
        <f t="shared" si="26"/>
        <v>#DIV/0!</v>
      </c>
      <c r="F150" s="108" t="e">
        <f t="shared" si="26"/>
        <v>#DIV/0!</v>
      </c>
      <c r="G150" s="108" t="e">
        <f t="shared" si="26"/>
        <v>#DIV/0!</v>
      </c>
      <c r="H150" s="108" t="e">
        <f t="shared" si="26"/>
        <v>#DIV/0!</v>
      </c>
      <c r="I150" s="108" t="e">
        <f t="shared" si="26"/>
        <v>#DIV/0!</v>
      </c>
      <c r="J150" s="108" t="e">
        <f t="shared" si="26"/>
        <v>#DIV/0!</v>
      </c>
      <c r="K150" s="108" t="e">
        <f t="shared" si="26"/>
        <v>#DIV/0!</v>
      </c>
      <c r="L150" s="108" t="e">
        <f t="shared" si="26"/>
        <v>#DIV/0!</v>
      </c>
      <c r="M150" s="108" t="e">
        <f t="shared" si="26"/>
        <v>#DIV/0!</v>
      </c>
    </row>
    <row r="151" spans="2:14">
      <c r="B151" s="124" t="s">
        <v>21</v>
      </c>
      <c r="C151" s="124"/>
      <c r="D151" s="108" t="e">
        <f t="shared" ref="D151:M151" si="27">D19/D$21</f>
        <v>#DIV/0!</v>
      </c>
      <c r="E151" s="108" t="e">
        <f t="shared" si="27"/>
        <v>#DIV/0!</v>
      </c>
      <c r="F151" s="108" t="e">
        <f t="shared" si="27"/>
        <v>#DIV/0!</v>
      </c>
      <c r="G151" s="108" t="e">
        <f t="shared" si="27"/>
        <v>#DIV/0!</v>
      </c>
      <c r="H151" s="108" t="e">
        <f t="shared" si="27"/>
        <v>#DIV/0!</v>
      </c>
      <c r="I151" s="108" t="e">
        <f t="shared" si="27"/>
        <v>#DIV/0!</v>
      </c>
      <c r="J151" s="108" t="e">
        <f t="shared" si="27"/>
        <v>#DIV/0!</v>
      </c>
      <c r="K151" s="108" t="e">
        <f t="shared" si="27"/>
        <v>#DIV/0!</v>
      </c>
      <c r="L151" s="108" t="e">
        <f t="shared" si="27"/>
        <v>#DIV/0!</v>
      </c>
      <c r="M151" s="108" t="e">
        <f t="shared" si="27"/>
        <v>#DIV/0!</v>
      </c>
    </row>
    <row r="152" spans="2:14">
      <c r="B152" s="124" t="s">
        <v>3</v>
      </c>
      <c r="C152" s="124"/>
      <c r="D152" s="108" t="e">
        <f t="shared" ref="D152:M152" si="28">D20/D$21</f>
        <v>#DIV/0!</v>
      </c>
      <c r="E152" s="108" t="e">
        <f t="shared" si="28"/>
        <v>#DIV/0!</v>
      </c>
      <c r="F152" s="108" t="e">
        <f t="shared" si="28"/>
        <v>#DIV/0!</v>
      </c>
      <c r="G152" s="108" t="e">
        <f t="shared" si="28"/>
        <v>#DIV/0!</v>
      </c>
      <c r="H152" s="108" t="e">
        <f t="shared" si="28"/>
        <v>#DIV/0!</v>
      </c>
      <c r="I152" s="108" t="e">
        <f t="shared" si="28"/>
        <v>#DIV/0!</v>
      </c>
      <c r="J152" s="108" t="e">
        <f t="shared" si="28"/>
        <v>#DIV/0!</v>
      </c>
      <c r="K152" s="108" t="e">
        <f t="shared" si="28"/>
        <v>#DIV/0!</v>
      </c>
      <c r="L152" s="108" t="e">
        <f t="shared" si="28"/>
        <v>#DIV/0!</v>
      </c>
      <c r="M152" s="108" t="e">
        <f t="shared" si="28"/>
        <v>#DIV/0!</v>
      </c>
    </row>
    <row r="153" spans="2:14">
      <c r="B153" s="124" t="s">
        <v>4</v>
      </c>
      <c r="C153" s="124"/>
      <c r="D153" s="84" t="e">
        <f t="shared" ref="D153:M153" si="29">SUM(D147:D152)</f>
        <v>#DIV/0!</v>
      </c>
      <c r="E153" s="84" t="e">
        <f t="shared" si="29"/>
        <v>#DIV/0!</v>
      </c>
      <c r="F153" s="84" t="e">
        <f t="shared" si="29"/>
        <v>#DIV/0!</v>
      </c>
      <c r="G153" s="84" t="e">
        <f t="shared" si="29"/>
        <v>#DIV/0!</v>
      </c>
      <c r="H153" s="84" t="e">
        <f t="shared" si="29"/>
        <v>#DIV/0!</v>
      </c>
      <c r="I153" s="84" t="e">
        <f t="shared" si="29"/>
        <v>#DIV/0!</v>
      </c>
      <c r="J153" s="84" t="e">
        <f t="shared" si="29"/>
        <v>#DIV/0!</v>
      </c>
      <c r="K153" s="84" t="e">
        <f t="shared" si="29"/>
        <v>#DIV/0!</v>
      </c>
      <c r="L153" s="84" t="e">
        <f t="shared" si="29"/>
        <v>#DIV/0!</v>
      </c>
      <c r="M153" s="84" t="e">
        <f t="shared" si="29"/>
        <v>#DIV/0!</v>
      </c>
    </row>
    <row r="154" spans="2:14">
      <c r="B154" s="88"/>
    </row>
    <row r="155" spans="2:14">
      <c r="B155" s="4" t="s">
        <v>19</v>
      </c>
    </row>
    <row r="156" spans="2:14" ht="78.5" customHeight="1">
      <c r="B156" s="136" t="s">
        <v>101</v>
      </c>
      <c r="C156" s="137"/>
      <c r="D156" s="137"/>
      <c r="E156" s="137"/>
      <c r="F156" s="137"/>
      <c r="G156" s="137"/>
      <c r="H156" s="137"/>
      <c r="I156" s="137"/>
      <c r="J156" s="137"/>
      <c r="K156" s="137"/>
      <c r="L156" s="137"/>
      <c r="M156" s="137"/>
      <c r="N156" s="138"/>
    </row>
    <row r="157" spans="2:14">
      <c r="B157" s="88"/>
      <c r="C157" s="4"/>
    </row>
    <row r="158" spans="2:14" ht="24">
      <c r="B158" s="114" t="s">
        <v>38</v>
      </c>
      <c r="C158" s="116"/>
      <c r="D158" s="116"/>
      <c r="E158" s="116"/>
      <c r="F158" s="116"/>
      <c r="G158" s="116"/>
      <c r="H158" s="116"/>
      <c r="I158" s="116"/>
      <c r="J158" s="116"/>
      <c r="K158" s="116"/>
      <c r="L158" s="116"/>
      <c r="M158" s="116"/>
      <c r="N158" s="116"/>
    </row>
    <row r="159" spans="2:14" ht="71" customHeight="1">
      <c r="B159" s="128" t="s">
        <v>130</v>
      </c>
      <c r="C159" s="128"/>
      <c r="D159" s="128"/>
      <c r="E159" s="128"/>
      <c r="F159" s="128"/>
      <c r="G159" s="128"/>
      <c r="H159" s="128"/>
      <c r="I159" s="128"/>
      <c r="J159" s="128"/>
      <c r="K159" s="128"/>
      <c r="L159" s="128"/>
      <c r="M159" s="128"/>
      <c r="N159" s="128"/>
    </row>
    <row r="160" spans="2:14">
      <c r="B160" s="88"/>
      <c r="M160" s="1" t="s">
        <v>42</v>
      </c>
    </row>
    <row r="161" spans="2:15">
      <c r="B161" s="122" t="s">
        <v>43</v>
      </c>
      <c r="C161" s="122"/>
      <c r="D161" s="8">
        <f t="shared" ref="D161:K161" si="30">E161-1</f>
        <v>-9</v>
      </c>
      <c r="E161" s="8">
        <f t="shared" si="30"/>
        <v>-8</v>
      </c>
      <c r="F161" s="8">
        <f t="shared" si="30"/>
        <v>-7</v>
      </c>
      <c r="G161" s="8">
        <f t="shared" si="30"/>
        <v>-6</v>
      </c>
      <c r="H161" s="8">
        <f t="shared" si="30"/>
        <v>-5</v>
      </c>
      <c r="I161" s="8">
        <f t="shared" si="30"/>
        <v>-4</v>
      </c>
      <c r="J161" s="8">
        <f t="shared" si="30"/>
        <v>-3</v>
      </c>
      <c r="K161" s="8">
        <f t="shared" si="30"/>
        <v>-2</v>
      </c>
      <c r="L161" s="8">
        <f>M161-1</f>
        <v>-1</v>
      </c>
      <c r="M161" s="6">
        <f>M146</f>
        <v>0</v>
      </c>
    </row>
    <row r="162" spans="2:15">
      <c r="B162" s="124" t="s">
        <v>35</v>
      </c>
      <c r="C162" s="124"/>
      <c r="D162" s="109">
        <f t="shared" ref="D162:M162" si="31">D15+D16+D18+D20</f>
        <v>0</v>
      </c>
      <c r="E162" s="109">
        <f t="shared" si="31"/>
        <v>0</v>
      </c>
      <c r="F162" s="109">
        <f t="shared" si="31"/>
        <v>0</v>
      </c>
      <c r="G162" s="109">
        <f t="shared" si="31"/>
        <v>0</v>
      </c>
      <c r="H162" s="109">
        <f t="shared" si="31"/>
        <v>0</v>
      </c>
      <c r="I162" s="109">
        <f t="shared" si="31"/>
        <v>0</v>
      </c>
      <c r="J162" s="109">
        <f t="shared" si="31"/>
        <v>0</v>
      </c>
      <c r="K162" s="109">
        <f t="shared" si="31"/>
        <v>0</v>
      </c>
      <c r="L162" s="109">
        <f t="shared" si="31"/>
        <v>0</v>
      </c>
      <c r="M162" s="109">
        <f t="shared" si="31"/>
        <v>0</v>
      </c>
    </row>
    <row r="163" spans="2:15">
      <c r="B163" s="124" t="s">
        <v>36</v>
      </c>
      <c r="C163" s="124"/>
      <c r="D163" s="109">
        <f t="shared" ref="D163:M163" si="32">D17+D19</f>
        <v>0</v>
      </c>
      <c r="E163" s="109">
        <f t="shared" si="32"/>
        <v>0</v>
      </c>
      <c r="F163" s="109">
        <f t="shared" si="32"/>
        <v>0</v>
      </c>
      <c r="G163" s="109">
        <f t="shared" si="32"/>
        <v>0</v>
      </c>
      <c r="H163" s="109">
        <f t="shared" si="32"/>
        <v>0</v>
      </c>
      <c r="I163" s="109">
        <f t="shared" si="32"/>
        <v>0</v>
      </c>
      <c r="J163" s="109">
        <f t="shared" si="32"/>
        <v>0</v>
      </c>
      <c r="K163" s="109">
        <f t="shared" si="32"/>
        <v>0</v>
      </c>
      <c r="L163" s="109">
        <f t="shared" si="32"/>
        <v>0</v>
      </c>
      <c r="M163" s="109">
        <f t="shared" si="32"/>
        <v>0</v>
      </c>
    </row>
    <row r="164" spans="2:15">
      <c r="B164" s="88"/>
      <c r="C164" s="4"/>
    </row>
    <row r="165" spans="2:15">
      <c r="B165" s="122" t="s">
        <v>44</v>
      </c>
      <c r="C165" s="122"/>
      <c r="D165" s="8">
        <f t="shared" ref="D165:K165" si="33">E165-1</f>
        <v>-9</v>
      </c>
      <c r="E165" s="8">
        <f t="shared" si="33"/>
        <v>-8</v>
      </c>
      <c r="F165" s="8">
        <f t="shared" si="33"/>
        <v>-7</v>
      </c>
      <c r="G165" s="8">
        <f t="shared" si="33"/>
        <v>-6</v>
      </c>
      <c r="H165" s="8">
        <f t="shared" si="33"/>
        <v>-5</v>
      </c>
      <c r="I165" s="8">
        <f t="shared" si="33"/>
        <v>-4</v>
      </c>
      <c r="J165" s="8">
        <f t="shared" si="33"/>
        <v>-3</v>
      </c>
      <c r="K165" s="8">
        <f t="shared" si="33"/>
        <v>-2</v>
      </c>
      <c r="L165" s="8">
        <f>M165-1</f>
        <v>-1</v>
      </c>
      <c r="M165" s="6">
        <f>M13</f>
        <v>0</v>
      </c>
    </row>
    <row r="166" spans="2:15">
      <c r="B166" s="124" t="s">
        <v>35</v>
      </c>
      <c r="C166" s="124"/>
      <c r="D166" s="108" t="e">
        <f>D162/(D162+D163)</f>
        <v>#DIV/0!</v>
      </c>
      <c r="E166" s="108" t="e">
        <f t="shared" ref="E166:M166" si="34">E162/(E162+E163)</f>
        <v>#DIV/0!</v>
      </c>
      <c r="F166" s="108" t="e">
        <f t="shared" si="34"/>
        <v>#DIV/0!</v>
      </c>
      <c r="G166" s="108" t="e">
        <f t="shared" si="34"/>
        <v>#DIV/0!</v>
      </c>
      <c r="H166" s="108" t="e">
        <f t="shared" si="34"/>
        <v>#DIV/0!</v>
      </c>
      <c r="I166" s="108" t="e">
        <f t="shared" si="34"/>
        <v>#DIV/0!</v>
      </c>
      <c r="J166" s="108" t="e">
        <f t="shared" si="34"/>
        <v>#DIV/0!</v>
      </c>
      <c r="K166" s="108" t="e">
        <f t="shared" si="34"/>
        <v>#DIV/0!</v>
      </c>
      <c r="L166" s="108" t="e">
        <f t="shared" si="34"/>
        <v>#DIV/0!</v>
      </c>
      <c r="M166" s="108" t="e">
        <f t="shared" si="34"/>
        <v>#DIV/0!</v>
      </c>
      <c r="O166" s="110"/>
    </row>
    <row r="167" spans="2:15">
      <c r="B167" s="124" t="s">
        <v>36</v>
      </c>
      <c r="C167" s="124"/>
      <c r="D167" s="108" t="e">
        <f>D163/(D162+D163)</f>
        <v>#DIV/0!</v>
      </c>
      <c r="E167" s="108" t="e">
        <f t="shared" ref="E167:M167" si="35">E163/(E162+E163)</f>
        <v>#DIV/0!</v>
      </c>
      <c r="F167" s="108" t="e">
        <f t="shared" si="35"/>
        <v>#DIV/0!</v>
      </c>
      <c r="G167" s="108" t="e">
        <f t="shared" si="35"/>
        <v>#DIV/0!</v>
      </c>
      <c r="H167" s="108" t="e">
        <f t="shared" si="35"/>
        <v>#DIV/0!</v>
      </c>
      <c r="I167" s="108" t="e">
        <f t="shared" si="35"/>
        <v>#DIV/0!</v>
      </c>
      <c r="J167" s="108" t="e">
        <f t="shared" si="35"/>
        <v>#DIV/0!</v>
      </c>
      <c r="K167" s="108" t="e">
        <f t="shared" si="35"/>
        <v>#DIV/0!</v>
      </c>
      <c r="L167" s="108" t="e">
        <f t="shared" si="35"/>
        <v>#DIV/0!</v>
      </c>
      <c r="M167" s="108" t="e">
        <f t="shared" si="35"/>
        <v>#DIV/0!</v>
      </c>
    </row>
    <row r="169" spans="2:15">
      <c r="B169" s="4" t="s">
        <v>19</v>
      </c>
    </row>
    <row r="170" spans="2:15" ht="74.5" customHeight="1">
      <c r="B170" s="136" t="s">
        <v>125</v>
      </c>
      <c r="C170" s="137"/>
      <c r="D170" s="137"/>
      <c r="E170" s="137"/>
      <c r="F170" s="137"/>
      <c r="G170" s="137"/>
      <c r="H170" s="137"/>
      <c r="I170" s="137"/>
      <c r="J170" s="137"/>
      <c r="K170" s="137"/>
      <c r="L170" s="137"/>
      <c r="M170" s="137"/>
      <c r="N170" s="138"/>
    </row>
    <row r="172" spans="2:15" ht="24">
      <c r="B172" s="114" t="s">
        <v>39</v>
      </c>
      <c r="C172" s="116"/>
    </row>
    <row r="173" spans="2:15" ht="25.5" customHeight="1">
      <c r="B173" s="128" t="s">
        <v>126</v>
      </c>
      <c r="C173" s="128"/>
      <c r="D173" s="128"/>
      <c r="E173" s="128"/>
      <c r="F173" s="128"/>
      <c r="G173" s="128"/>
      <c r="H173" s="128"/>
      <c r="I173" s="128"/>
      <c r="J173" s="128"/>
      <c r="K173" s="128"/>
      <c r="L173" s="128"/>
      <c r="M173" s="128"/>
      <c r="N173" s="128"/>
    </row>
    <row r="174" spans="2:15">
      <c r="M174" s="1" t="s">
        <v>42</v>
      </c>
    </row>
    <row r="175" spans="2:15">
      <c r="B175" s="122" t="s">
        <v>43</v>
      </c>
      <c r="C175" s="122"/>
      <c r="D175" s="8">
        <f t="shared" ref="D175:K175" si="36">E175-1</f>
        <v>-9</v>
      </c>
      <c r="E175" s="8">
        <f t="shared" si="36"/>
        <v>-8</v>
      </c>
      <c r="F175" s="8">
        <f t="shared" si="36"/>
        <v>-7</v>
      </c>
      <c r="G175" s="8">
        <f t="shared" si="36"/>
        <v>-6</v>
      </c>
      <c r="H175" s="8">
        <f t="shared" si="36"/>
        <v>-5</v>
      </c>
      <c r="I175" s="8">
        <f t="shared" si="36"/>
        <v>-4</v>
      </c>
      <c r="J175" s="8">
        <f t="shared" si="36"/>
        <v>-3</v>
      </c>
      <c r="K175" s="8">
        <f t="shared" si="36"/>
        <v>-2</v>
      </c>
      <c r="L175" s="8">
        <f>M175-1</f>
        <v>-1</v>
      </c>
      <c r="M175" s="6">
        <f>M13</f>
        <v>0</v>
      </c>
    </row>
    <row r="176" spans="2:15">
      <c r="B176" s="124" t="s">
        <v>40</v>
      </c>
      <c r="C176" s="124"/>
      <c r="D176" s="109">
        <f t="shared" ref="D176:M176" si="37">D24+D28</f>
        <v>0</v>
      </c>
      <c r="E176" s="109">
        <f t="shared" si="37"/>
        <v>0</v>
      </c>
      <c r="F176" s="109">
        <f t="shared" si="37"/>
        <v>0</v>
      </c>
      <c r="G176" s="109">
        <f t="shared" si="37"/>
        <v>0</v>
      </c>
      <c r="H176" s="109">
        <f t="shared" si="37"/>
        <v>0</v>
      </c>
      <c r="I176" s="109">
        <f t="shared" si="37"/>
        <v>0</v>
      </c>
      <c r="J176" s="109">
        <f t="shared" si="37"/>
        <v>0</v>
      </c>
      <c r="K176" s="109">
        <f t="shared" si="37"/>
        <v>0</v>
      </c>
      <c r="L176" s="109">
        <f t="shared" si="37"/>
        <v>0</v>
      </c>
      <c r="M176" s="109">
        <f t="shared" si="37"/>
        <v>0</v>
      </c>
    </row>
    <row r="177" spans="2:14">
      <c r="B177" s="124" t="s">
        <v>41</v>
      </c>
      <c r="C177" s="124"/>
      <c r="D177" s="109">
        <f t="shared" ref="D177:M177" si="38">D25+D29</f>
        <v>0</v>
      </c>
      <c r="E177" s="109">
        <f t="shared" si="38"/>
        <v>0</v>
      </c>
      <c r="F177" s="109">
        <f t="shared" si="38"/>
        <v>0</v>
      </c>
      <c r="G177" s="109">
        <f t="shared" si="38"/>
        <v>0</v>
      </c>
      <c r="H177" s="109">
        <f t="shared" si="38"/>
        <v>0</v>
      </c>
      <c r="I177" s="109">
        <f t="shared" si="38"/>
        <v>0</v>
      </c>
      <c r="J177" s="109">
        <f t="shared" si="38"/>
        <v>0</v>
      </c>
      <c r="K177" s="109">
        <f t="shared" si="38"/>
        <v>0</v>
      </c>
      <c r="L177" s="109">
        <f t="shared" si="38"/>
        <v>0</v>
      </c>
      <c r="M177" s="109">
        <f t="shared" si="38"/>
        <v>0</v>
      </c>
    </row>
    <row r="179" spans="2:14">
      <c r="B179" s="122" t="s">
        <v>44</v>
      </c>
      <c r="C179" s="122"/>
      <c r="D179" s="8">
        <f t="shared" ref="D179:K179" si="39">E179-1</f>
        <v>-9</v>
      </c>
      <c r="E179" s="8">
        <f t="shared" si="39"/>
        <v>-8</v>
      </c>
      <c r="F179" s="8">
        <f t="shared" si="39"/>
        <v>-7</v>
      </c>
      <c r="G179" s="8">
        <f t="shared" si="39"/>
        <v>-6</v>
      </c>
      <c r="H179" s="8">
        <f t="shared" si="39"/>
        <v>-5</v>
      </c>
      <c r="I179" s="8">
        <f t="shared" si="39"/>
        <v>-4</v>
      </c>
      <c r="J179" s="8">
        <f t="shared" si="39"/>
        <v>-3</v>
      </c>
      <c r="K179" s="8">
        <f t="shared" si="39"/>
        <v>-2</v>
      </c>
      <c r="L179" s="8">
        <f>M179-1</f>
        <v>-1</v>
      </c>
      <c r="M179" s="6">
        <f>M13</f>
        <v>0</v>
      </c>
    </row>
    <row r="180" spans="2:14">
      <c r="B180" s="124" t="s">
        <v>40</v>
      </c>
      <c r="C180" s="124"/>
      <c r="D180" s="108" t="e">
        <f>D176/(D176+D177)</f>
        <v>#DIV/0!</v>
      </c>
      <c r="E180" s="108" t="e">
        <f t="shared" ref="E180:M180" si="40">E176/(E176+E177)</f>
        <v>#DIV/0!</v>
      </c>
      <c r="F180" s="108" t="e">
        <f t="shared" si="40"/>
        <v>#DIV/0!</v>
      </c>
      <c r="G180" s="108" t="e">
        <f t="shared" si="40"/>
        <v>#DIV/0!</v>
      </c>
      <c r="H180" s="108" t="e">
        <f t="shared" si="40"/>
        <v>#DIV/0!</v>
      </c>
      <c r="I180" s="108" t="e">
        <f t="shared" si="40"/>
        <v>#DIV/0!</v>
      </c>
      <c r="J180" s="108" t="e">
        <f t="shared" si="40"/>
        <v>#DIV/0!</v>
      </c>
      <c r="K180" s="108" t="e">
        <f t="shared" si="40"/>
        <v>#DIV/0!</v>
      </c>
      <c r="L180" s="108" t="e">
        <f t="shared" si="40"/>
        <v>#DIV/0!</v>
      </c>
      <c r="M180" s="108" t="e">
        <f t="shared" si="40"/>
        <v>#DIV/0!</v>
      </c>
    </row>
    <row r="181" spans="2:14">
      <c r="B181" s="124" t="s">
        <v>41</v>
      </c>
      <c r="C181" s="124"/>
      <c r="D181" s="108" t="e">
        <f>D177/(D176+D177)</f>
        <v>#DIV/0!</v>
      </c>
      <c r="E181" s="108" t="e">
        <f t="shared" ref="E181:M181" si="41">E177/(E176+E177)</f>
        <v>#DIV/0!</v>
      </c>
      <c r="F181" s="108" t="e">
        <f t="shared" si="41"/>
        <v>#DIV/0!</v>
      </c>
      <c r="G181" s="108" t="e">
        <f t="shared" si="41"/>
        <v>#DIV/0!</v>
      </c>
      <c r="H181" s="108" t="e">
        <f t="shared" si="41"/>
        <v>#DIV/0!</v>
      </c>
      <c r="I181" s="108" t="e">
        <f t="shared" si="41"/>
        <v>#DIV/0!</v>
      </c>
      <c r="J181" s="108" t="e">
        <f t="shared" si="41"/>
        <v>#DIV/0!</v>
      </c>
      <c r="K181" s="108" t="e">
        <f t="shared" si="41"/>
        <v>#DIV/0!</v>
      </c>
      <c r="L181" s="108" t="e">
        <f t="shared" si="41"/>
        <v>#DIV/0!</v>
      </c>
      <c r="M181" s="108" t="e">
        <f t="shared" si="41"/>
        <v>#DIV/0!</v>
      </c>
    </row>
    <row r="183" spans="2:14">
      <c r="B183" s="4" t="s">
        <v>19</v>
      </c>
    </row>
    <row r="184" spans="2:14" ht="49.5" customHeight="1">
      <c r="B184" s="128" t="s">
        <v>102</v>
      </c>
      <c r="C184" s="128"/>
      <c r="D184" s="128"/>
      <c r="E184" s="128"/>
      <c r="F184" s="128"/>
      <c r="G184" s="128"/>
      <c r="H184" s="128"/>
      <c r="I184" s="128"/>
      <c r="J184" s="128"/>
      <c r="K184" s="128"/>
      <c r="L184" s="128"/>
      <c r="M184" s="128"/>
      <c r="N184" s="128"/>
    </row>
    <row r="186" spans="2:14" ht="24">
      <c r="B186" s="114" t="s">
        <v>86</v>
      </c>
      <c r="C186" s="116"/>
    </row>
    <row r="187" spans="2:14" ht="24">
      <c r="B187" s="116" t="s">
        <v>88</v>
      </c>
      <c r="C187" s="116"/>
    </row>
    <row r="188" spans="2:14">
      <c r="M188" s="1" t="s">
        <v>42</v>
      </c>
    </row>
    <row r="189" spans="2:14">
      <c r="B189" s="122" t="s">
        <v>43</v>
      </c>
      <c r="C189" s="122"/>
      <c r="D189" s="8">
        <f t="shared" ref="D189:K189" si="42">E189-1</f>
        <v>-9</v>
      </c>
      <c r="E189" s="8">
        <f t="shared" si="42"/>
        <v>-8</v>
      </c>
      <c r="F189" s="8">
        <f t="shared" si="42"/>
        <v>-7</v>
      </c>
      <c r="G189" s="8">
        <f t="shared" si="42"/>
        <v>-6</v>
      </c>
      <c r="H189" s="8">
        <f t="shared" si="42"/>
        <v>-5</v>
      </c>
      <c r="I189" s="8">
        <f t="shared" si="42"/>
        <v>-4</v>
      </c>
      <c r="J189" s="8">
        <f t="shared" si="42"/>
        <v>-3</v>
      </c>
      <c r="K189" s="8">
        <f t="shared" si="42"/>
        <v>-2</v>
      </c>
      <c r="L189" s="8">
        <f>M189-1</f>
        <v>-1</v>
      </c>
      <c r="M189" s="6">
        <f>M175</f>
        <v>0</v>
      </c>
    </row>
    <row r="190" spans="2:14">
      <c r="B190" s="124" t="s">
        <v>50</v>
      </c>
      <c r="C190" s="124"/>
      <c r="D190" s="109">
        <f t="shared" ref="D190:M190" si="43">D46</f>
        <v>0</v>
      </c>
      <c r="E190" s="109">
        <f t="shared" si="43"/>
        <v>0</v>
      </c>
      <c r="F190" s="109">
        <f t="shared" si="43"/>
        <v>0</v>
      </c>
      <c r="G190" s="109">
        <f t="shared" si="43"/>
        <v>0</v>
      </c>
      <c r="H190" s="109">
        <f t="shared" si="43"/>
        <v>0</v>
      </c>
      <c r="I190" s="109">
        <f t="shared" si="43"/>
        <v>0</v>
      </c>
      <c r="J190" s="109">
        <f t="shared" si="43"/>
        <v>0</v>
      </c>
      <c r="K190" s="109">
        <f t="shared" si="43"/>
        <v>0</v>
      </c>
      <c r="L190" s="109">
        <f t="shared" si="43"/>
        <v>0</v>
      </c>
      <c r="M190" s="109">
        <f t="shared" si="43"/>
        <v>0</v>
      </c>
    </row>
    <row r="191" spans="2:14">
      <c r="B191" s="123" t="s">
        <v>11</v>
      </c>
      <c r="C191" s="123"/>
      <c r="D191" s="109">
        <f t="shared" ref="D191:M191" si="44">D31</f>
        <v>0</v>
      </c>
      <c r="E191" s="109">
        <f t="shared" si="44"/>
        <v>0</v>
      </c>
      <c r="F191" s="109">
        <f t="shared" si="44"/>
        <v>0</v>
      </c>
      <c r="G191" s="109">
        <f t="shared" si="44"/>
        <v>0</v>
      </c>
      <c r="H191" s="109">
        <f t="shared" si="44"/>
        <v>0</v>
      </c>
      <c r="I191" s="109">
        <f t="shared" si="44"/>
        <v>0</v>
      </c>
      <c r="J191" s="109">
        <f t="shared" si="44"/>
        <v>0</v>
      </c>
      <c r="K191" s="109">
        <f t="shared" si="44"/>
        <v>0</v>
      </c>
      <c r="L191" s="109">
        <f t="shared" si="44"/>
        <v>0</v>
      </c>
      <c r="M191" s="109">
        <f t="shared" si="44"/>
        <v>0</v>
      </c>
    </row>
    <row r="193" spans="2:14">
      <c r="B193" s="122" t="s">
        <v>44</v>
      </c>
      <c r="C193" s="122"/>
      <c r="D193" s="8">
        <f t="shared" ref="D193:K193" si="45">E193-1</f>
        <v>-9</v>
      </c>
      <c r="E193" s="8">
        <f t="shared" si="45"/>
        <v>-8</v>
      </c>
      <c r="F193" s="8">
        <f t="shared" si="45"/>
        <v>-7</v>
      </c>
      <c r="G193" s="8">
        <f t="shared" si="45"/>
        <v>-6</v>
      </c>
      <c r="H193" s="8">
        <f t="shared" si="45"/>
        <v>-5</v>
      </c>
      <c r="I193" s="8">
        <f t="shared" si="45"/>
        <v>-4</v>
      </c>
      <c r="J193" s="8">
        <f t="shared" si="45"/>
        <v>-3</v>
      </c>
      <c r="K193" s="8">
        <f t="shared" si="45"/>
        <v>-2</v>
      </c>
      <c r="L193" s="8">
        <f>M193-1</f>
        <v>-1</v>
      </c>
      <c r="M193" s="6">
        <f>M189</f>
        <v>0</v>
      </c>
    </row>
    <row r="194" spans="2:14">
      <c r="B194" s="124" t="s">
        <v>73</v>
      </c>
      <c r="C194" s="124"/>
      <c r="D194" s="108" t="e">
        <f>D190/D191</f>
        <v>#DIV/0!</v>
      </c>
      <c r="E194" s="108" t="e">
        <f t="shared" ref="E194:M194" si="46">E190/E191</f>
        <v>#DIV/0!</v>
      </c>
      <c r="F194" s="108" t="e">
        <f t="shared" si="46"/>
        <v>#DIV/0!</v>
      </c>
      <c r="G194" s="108" t="e">
        <f t="shared" si="46"/>
        <v>#DIV/0!</v>
      </c>
      <c r="H194" s="108" t="e">
        <f t="shared" si="46"/>
        <v>#DIV/0!</v>
      </c>
      <c r="I194" s="108" t="e">
        <f t="shared" si="46"/>
        <v>#DIV/0!</v>
      </c>
      <c r="J194" s="108" t="e">
        <f t="shared" si="46"/>
        <v>#DIV/0!</v>
      </c>
      <c r="K194" s="108" t="e">
        <f t="shared" si="46"/>
        <v>#DIV/0!</v>
      </c>
      <c r="L194" s="108" t="e">
        <f t="shared" si="46"/>
        <v>#DIV/0!</v>
      </c>
      <c r="M194" s="108" t="e">
        <f t="shared" si="46"/>
        <v>#DIV/0!</v>
      </c>
    </row>
    <row r="196" spans="2:14">
      <c r="B196" s="4" t="s">
        <v>19</v>
      </c>
      <c r="C196" s="4"/>
    </row>
    <row r="197" spans="2:14" ht="50.5" customHeight="1">
      <c r="B197" s="128" t="s">
        <v>127</v>
      </c>
      <c r="C197" s="128"/>
      <c r="D197" s="128"/>
      <c r="E197" s="128"/>
      <c r="F197" s="128"/>
      <c r="G197" s="128"/>
      <c r="H197" s="128"/>
      <c r="I197" s="128"/>
      <c r="J197" s="128"/>
      <c r="K197" s="128"/>
      <c r="L197" s="128"/>
      <c r="M197" s="128"/>
      <c r="N197" s="128"/>
    </row>
    <row r="199" spans="2:14" ht="24">
      <c r="B199" s="114" t="s">
        <v>75</v>
      </c>
      <c r="C199" s="116"/>
    </row>
    <row r="200" spans="2:14" ht="24">
      <c r="B200" s="116" t="s">
        <v>89</v>
      </c>
      <c r="C200" s="116"/>
    </row>
    <row r="201" spans="2:14">
      <c r="M201" s="1" t="s">
        <v>42</v>
      </c>
    </row>
    <row r="202" spans="2:14">
      <c r="B202" s="122" t="s">
        <v>43</v>
      </c>
      <c r="C202" s="122"/>
      <c r="D202" s="8">
        <f t="shared" ref="D202:K202" si="47">E202-1</f>
        <v>-9</v>
      </c>
      <c r="E202" s="8">
        <f t="shared" si="47"/>
        <v>-8</v>
      </c>
      <c r="F202" s="8">
        <f t="shared" si="47"/>
        <v>-7</v>
      </c>
      <c r="G202" s="8">
        <f t="shared" si="47"/>
        <v>-6</v>
      </c>
      <c r="H202" s="8">
        <f t="shared" si="47"/>
        <v>-5</v>
      </c>
      <c r="I202" s="8">
        <f t="shared" si="47"/>
        <v>-4</v>
      </c>
      <c r="J202" s="8">
        <f t="shared" si="47"/>
        <v>-3</v>
      </c>
      <c r="K202" s="8">
        <f t="shared" si="47"/>
        <v>-2</v>
      </c>
      <c r="L202" s="8">
        <f>M202-1</f>
        <v>-1</v>
      </c>
      <c r="M202" s="6">
        <f>M189</f>
        <v>0</v>
      </c>
    </row>
    <row r="203" spans="2:14">
      <c r="B203" s="123" t="s">
        <v>87</v>
      </c>
      <c r="C203" s="123"/>
      <c r="D203" s="109">
        <f t="shared" ref="D203:M203" si="48">(D15+D16)</f>
        <v>0</v>
      </c>
      <c r="E203" s="109">
        <f t="shared" si="48"/>
        <v>0</v>
      </c>
      <c r="F203" s="109">
        <f t="shared" si="48"/>
        <v>0</v>
      </c>
      <c r="G203" s="109">
        <f t="shared" si="48"/>
        <v>0</v>
      </c>
      <c r="H203" s="109">
        <f t="shared" si="48"/>
        <v>0</v>
      </c>
      <c r="I203" s="109">
        <f t="shared" si="48"/>
        <v>0</v>
      </c>
      <c r="J203" s="109">
        <f t="shared" si="48"/>
        <v>0</v>
      </c>
      <c r="K203" s="109">
        <f t="shared" si="48"/>
        <v>0</v>
      </c>
      <c r="L203" s="109">
        <f t="shared" si="48"/>
        <v>0</v>
      </c>
      <c r="M203" s="109">
        <f t="shared" si="48"/>
        <v>0</v>
      </c>
    </row>
    <row r="204" spans="2:14">
      <c r="B204" s="124" t="s">
        <v>50</v>
      </c>
      <c r="C204" s="124"/>
      <c r="D204" s="109">
        <f>D190</f>
        <v>0</v>
      </c>
      <c r="E204" s="109">
        <f t="shared" ref="E204:M204" si="49">E190</f>
        <v>0</v>
      </c>
      <c r="F204" s="109">
        <f t="shared" si="49"/>
        <v>0</v>
      </c>
      <c r="G204" s="109">
        <f t="shared" si="49"/>
        <v>0</v>
      </c>
      <c r="H204" s="109">
        <f t="shared" si="49"/>
        <v>0</v>
      </c>
      <c r="I204" s="109">
        <f t="shared" si="49"/>
        <v>0</v>
      </c>
      <c r="J204" s="109">
        <f t="shared" si="49"/>
        <v>0</v>
      </c>
      <c r="K204" s="109">
        <f t="shared" si="49"/>
        <v>0</v>
      </c>
      <c r="L204" s="109">
        <f t="shared" si="49"/>
        <v>0</v>
      </c>
      <c r="M204" s="109">
        <f t="shared" si="49"/>
        <v>0</v>
      </c>
    </row>
    <row r="207" spans="2:14">
      <c r="B207" s="122" t="s">
        <v>44</v>
      </c>
      <c r="C207" s="122"/>
      <c r="D207" s="8">
        <f t="shared" ref="D207:K207" si="50">E207-1</f>
        <v>-9</v>
      </c>
      <c r="E207" s="8">
        <f t="shared" si="50"/>
        <v>-8</v>
      </c>
      <c r="F207" s="8">
        <f t="shared" si="50"/>
        <v>-7</v>
      </c>
      <c r="G207" s="8">
        <f t="shared" si="50"/>
        <v>-6</v>
      </c>
      <c r="H207" s="8">
        <f t="shared" si="50"/>
        <v>-5</v>
      </c>
      <c r="I207" s="8">
        <f t="shared" si="50"/>
        <v>-4</v>
      </c>
      <c r="J207" s="8">
        <f t="shared" si="50"/>
        <v>-3</v>
      </c>
      <c r="K207" s="8">
        <f t="shared" si="50"/>
        <v>-2</v>
      </c>
      <c r="L207" s="8">
        <f>M207-1</f>
        <v>-1</v>
      </c>
      <c r="M207" s="6">
        <f>M202</f>
        <v>0</v>
      </c>
    </row>
    <row r="208" spans="2:14">
      <c r="B208" s="124" t="s">
        <v>74</v>
      </c>
      <c r="C208" s="124"/>
      <c r="D208" s="108" t="e">
        <f>D203/D204</f>
        <v>#DIV/0!</v>
      </c>
      <c r="E208" s="108" t="e">
        <f t="shared" ref="E208:M208" si="51">E203/E204</f>
        <v>#DIV/0!</v>
      </c>
      <c r="F208" s="108" t="e">
        <f t="shared" si="51"/>
        <v>#DIV/0!</v>
      </c>
      <c r="G208" s="108" t="e">
        <f t="shared" si="51"/>
        <v>#DIV/0!</v>
      </c>
      <c r="H208" s="108" t="e">
        <f t="shared" si="51"/>
        <v>#DIV/0!</v>
      </c>
      <c r="I208" s="108" t="e">
        <f t="shared" si="51"/>
        <v>#DIV/0!</v>
      </c>
      <c r="J208" s="108" t="e">
        <f t="shared" si="51"/>
        <v>#DIV/0!</v>
      </c>
      <c r="K208" s="108" t="e">
        <f t="shared" si="51"/>
        <v>#DIV/0!</v>
      </c>
      <c r="L208" s="108" t="e">
        <f t="shared" si="51"/>
        <v>#DIV/0!</v>
      </c>
      <c r="M208" s="108" t="e">
        <f t="shared" si="51"/>
        <v>#DIV/0!</v>
      </c>
    </row>
    <row r="210" spans="2:14">
      <c r="B210" s="4" t="s">
        <v>19</v>
      </c>
      <c r="C210" s="4"/>
    </row>
    <row r="211" spans="2:14" ht="49.5" customHeight="1">
      <c r="B211" s="136" t="s">
        <v>103</v>
      </c>
      <c r="C211" s="137"/>
      <c r="D211" s="137"/>
      <c r="E211" s="137"/>
      <c r="F211" s="137"/>
      <c r="G211" s="137"/>
      <c r="H211" s="137"/>
      <c r="I211" s="137"/>
      <c r="J211" s="137"/>
      <c r="K211" s="137"/>
      <c r="L211" s="137"/>
      <c r="M211" s="137"/>
      <c r="N211" s="138"/>
    </row>
    <row r="213" spans="2:14" ht="24">
      <c r="L213" s="121" t="s">
        <v>76</v>
      </c>
      <c r="M213" s="121"/>
      <c r="N213" s="121"/>
    </row>
  </sheetData>
  <mergeCells count="93">
    <mergeCell ref="B132:C132"/>
    <mergeCell ref="B133:C133"/>
    <mergeCell ref="B134:C134"/>
    <mergeCell ref="B135:C135"/>
    <mergeCell ref="B136:C136"/>
    <mergeCell ref="B184:N184"/>
    <mergeCell ref="B197:N197"/>
    <mergeCell ref="B211:N211"/>
    <mergeCell ref="B144:N144"/>
    <mergeCell ref="B173:N173"/>
    <mergeCell ref="J118:M118"/>
    <mergeCell ref="F118:I118"/>
    <mergeCell ref="B5:N5"/>
    <mergeCell ref="B66:N66"/>
    <mergeCell ref="B58:N58"/>
    <mergeCell ref="B91:N91"/>
    <mergeCell ref="B99:N99"/>
    <mergeCell ref="B102:N102"/>
    <mergeCell ref="B113:N113"/>
    <mergeCell ref="B116:N116"/>
    <mergeCell ref="B93:C93"/>
    <mergeCell ref="B94:C94"/>
    <mergeCell ref="B95:C95"/>
    <mergeCell ref="B3:N3"/>
    <mergeCell ref="M1:N1"/>
    <mergeCell ref="B88:N88"/>
    <mergeCell ref="B35:N35"/>
    <mergeCell ref="B36:N36"/>
    <mergeCell ref="B49:N49"/>
    <mergeCell ref="B51:C51"/>
    <mergeCell ref="B52:C52"/>
    <mergeCell ref="B53:C53"/>
    <mergeCell ref="B54:C54"/>
    <mergeCell ref="B60:C60"/>
    <mergeCell ref="B61:C61"/>
    <mergeCell ref="B62:C62"/>
    <mergeCell ref="B63:C63"/>
    <mergeCell ref="B38:N38"/>
    <mergeCell ref="B96:C96"/>
    <mergeCell ref="B110:C110"/>
    <mergeCell ref="B109:C109"/>
    <mergeCell ref="B108:C108"/>
    <mergeCell ref="B107:C107"/>
    <mergeCell ref="B106:C106"/>
    <mergeCell ref="B105:C105"/>
    <mergeCell ref="B104:C104"/>
    <mergeCell ref="B124:C124"/>
    <mergeCell ref="B125:C125"/>
    <mergeCell ref="B126:C126"/>
    <mergeCell ref="B118:C118"/>
    <mergeCell ref="B131:C131"/>
    <mergeCell ref="B119:C119"/>
    <mergeCell ref="B120:C120"/>
    <mergeCell ref="B121:C121"/>
    <mergeCell ref="B122:C122"/>
    <mergeCell ref="B123:C123"/>
    <mergeCell ref="B129:N129"/>
    <mergeCell ref="B137:C137"/>
    <mergeCell ref="B146:C146"/>
    <mergeCell ref="B147:C147"/>
    <mergeCell ref="B148:C148"/>
    <mergeCell ref="B149:C149"/>
    <mergeCell ref="B140:N140"/>
    <mergeCell ref="B150:C150"/>
    <mergeCell ref="B151:C151"/>
    <mergeCell ref="B152:C152"/>
    <mergeCell ref="B153:C153"/>
    <mergeCell ref="B161:C161"/>
    <mergeCell ref="B156:N156"/>
    <mergeCell ref="B159:N159"/>
    <mergeCell ref="B175:C175"/>
    <mergeCell ref="B162:C162"/>
    <mergeCell ref="B163:C163"/>
    <mergeCell ref="B165:C165"/>
    <mergeCell ref="B166:C166"/>
    <mergeCell ref="B167:C167"/>
    <mergeCell ref="B170:N170"/>
    <mergeCell ref="B181:C181"/>
    <mergeCell ref="B176:C176"/>
    <mergeCell ref="B177:C177"/>
    <mergeCell ref="B179:C179"/>
    <mergeCell ref="B180:C180"/>
    <mergeCell ref="B189:C189"/>
    <mergeCell ref="B190:C190"/>
    <mergeCell ref="B191:C191"/>
    <mergeCell ref="B193:C193"/>
    <mergeCell ref="B194:C194"/>
    <mergeCell ref="L213:N213"/>
    <mergeCell ref="B202:C202"/>
    <mergeCell ref="B203:C203"/>
    <mergeCell ref="B204:C204"/>
    <mergeCell ref="B207:C207"/>
    <mergeCell ref="B208:C208"/>
  </mergeCells>
  <phoneticPr fontId="1"/>
  <conditionalFormatting sqref="D120:D126">
    <cfRule type="cellIs" dxfId="45" priority="5" operator="lessThan">
      <formula>-0.049999</formula>
    </cfRule>
    <cfRule type="cellIs" dxfId="44" priority="8" operator="lessThan">
      <formula>-0.05</formula>
    </cfRule>
    <cfRule type="cellIs" dxfId="43" priority="7" operator="between">
      <formula>-0.049999999</formula>
      <formula>0.04999999</formula>
    </cfRule>
    <cfRule type="cellIs" dxfId="42" priority="6" operator="between">
      <formula>-0.049999</formula>
      <formula>0.05</formula>
    </cfRule>
    <cfRule type="cellIs" dxfId="41" priority="9" operator="greaterThan">
      <formula>0.05</formula>
    </cfRule>
  </conditionalFormatting>
  <conditionalFormatting sqref="D147:M152">
    <cfRule type="cellIs" dxfId="40" priority="48" operator="greaterThan">
      <formula>0.5</formula>
    </cfRule>
    <cfRule type="cellIs" dxfId="39" priority="47" operator="between">
      <formula>0.499999999</formula>
      <formula>0.3</formula>
    </cfRule>
  </conditionalFormatting>
  <conditionalFormatting sqref="D166:M167 O166">
    <cfRule type="cellIs" dxfId="38" priority="26" operator="between">
      <formula>0.499999999</formula>
      <formula>0.3</formula>
    </cfRule>
    <cfRule type="cellIs" dxfId="37" priority="27" operator="greaterThan">
      <formula>0.5</formula>
    </cfRule>
  </conditionalFormatting>
  <conditionalFormatting sqref="D180:M181">
    <cfRule type="cellIs" dxfId="36" priority="1" operator="between">
      <formula>0.499999999</formula>
      <formula>0.3</formula>
    </cfRule>
    <cfRule type="cellIs" dxfId="35" priority="2" operator="greaterThan">
      <formula>0.5</formula>
    </cfRule>
  </conditionalFormatting>
  <conditionalFormatting sqref="D194:M194">
    <cfRule type="cellIs" dxfId="34" priority="21" operator="greaterThan">
      <formula>0.5</formula>
    </cfRule>
    <cfRule type="cellIs" dxfId="33" priority="20" operator="between">
      <formula>0.499999999</formula>
      <formula>0.3</formula>
    </cfRule>
  </conditionalFormatting>
  <conditionalFormatting sqref="D208:M208">
    <cfRule type="cellIs" dxfId="32" priority="3" operator="between">
      <formula>0.499999999</formula>
      <formula>0.3</formula>
    </cfRule>
    <cfRule type="cellIs" dxfId="31" priority="4" operator="greaterThan">
      <formula>0.5</formula>
    </cfRule>
  </conditionalFormatting>
  <conditionalFormatting sqref="F120:M126">
    <cfRule type="cellIs" dxfId="30" priority="10" operator="lessThan">
      <formula>-0.049999</formula>
    </cfRule>
    <cfRule type="cellIs" dxfId="29" priority="14" operator="greaterThan">
      <formula>0.05</formula>
    </cfRule>
    <cfRule type="cellIs" dxfId="28" priority="13" operator="lessThan">
      <formula>-0.05</formula>
    </cfRule>
    <cfRule type="cellIs" dxfId="27" priority="12" operator="between">
      <formula>-0.049999999</formula>
      <formula>0.04999999</formula>
    </cfRule>
    <cfRule type="cellIs" dxfId="26" priority="11" operator="between">
      <formula>-0.049999</formula>
      <formula>0.05</formula>
    </cfRule>
  </conditionalFormatting>
  <conditionalFormatting sqref="G61:M63">
    <cfRule type="cellIs" dxfId="25" priority="58" operator="greaterThan">
      <formula>0.05</formula>
    </cfRule>
    <cfRule type="cellIs" dxfId="24" priority="56" operator="between">
      <formula>-0.049999999</formula>
      <formula>0.04999999</formula>
    </cfRule>
    <cfRule type="cellIs" dxfId="23" priority="57" operator="lessThan">
      <formula>-0.05</formula>
    </cfRule>
    <cfRule type="cellIs" dxfId="22" priority="54" operator="lessThan">
      <formula>-0.049999</formula>
    </cfRule>
    <cfRule type="cellIs" dxfId="21" priority="55" operator="between">
      <formula>-0.049999</formula>
      <formula>0.05</formula>
    </cfRule>
  </conditionalFormatting>
  <conditionalFormatting sqref="G105:M110">
    <cfRule type="cellIs" dxfId="20" priority="41" operator="between">
      <formula>-0.049999</formula>
      <formula>0.05</formula>
    </cfRule>
    <cfRule type="cellIs" dxfId="19" priority="43" operator="lessThan">
      <formula>-0.05</formula>
    </cfRule>
    <cfRule type="cellIs" dxfId="18" priority="44" operator="greaterThan">
      <formula>0.05</formula>
    </cfRule>
    <cfRule type="cellIs" dxfId="17" priority="40" operator="lessThan">
      <formula>-0.049999</formula>
    </cfRule>
    <cfRule type="cellIs" dxfId="16" priority="42" operator="between">
      <formula>-0.049999999</formula>
      <formula>0.04999999</formula>
    </cfRule>
  </conditionalFormatting>
  <conditionalFormatting sqref="M94:M96">
    <cfRule type="cellIs" dxfId="15" priority="49" operator="lessThan">
      <formula>-0.049999</formula>
    </cfRule>
    <cfRule type="cellIs" dxfId="14" priority="50" operator="between">
      <formula>-0.049999</formula>
      <formula>0.05</formula>
    </cfRule>
    <cfRule type="cellIs" dxfId="13" priority="51" operator="between">
      <formula>-0.049999999</formula>
      <formula>0.04999999</formula>
    </cfRule>
    <cfRule type="cellIs" dxfId="12" priority="52" operator="lessThan">
      <formula>-0.05</formula>
    </cfRule>
    <cfRule type="cellIs" dxfId="11" priority="53" operator="greaterThan">
      <formula>0.05</formula>
    </cfRule>
  </conditionalFormatting>
  <conditionalFormatting sqref="M132:M137">
    <cfRule type="cellIs" dxfId="10" priority="31" operator="lessThan">
      <formula>-0.05</formula>
    </cfRule>
    <cfRule type="cellIs" dxfId="9" priority="28" operator="lessThan">
      <formula>-0.049999</formula>
    </cfRule>
    <cfRule type="cellIs" dxfId="8" priority="29" operator="between">
      <formula>-0.049999</formula>
      <formula>0.05</formula>
    </cfRule>
    <cfRule type="cellIs" dxfId="7" priority="32" operator="greaterThan">
      <formula>0.05</formula>
    </cfRule>
    <cfRule type="cellIs" dxfId="6" priority="30" operator="between">
      <formula>-0.049999999</formula>
      <formula>0.04999999</formula>
    </cfRule>
  </conditionalFormatting>
  <hyperlinks>
    <hyperlink ref="B7" r:id="rId1" xr:uid="{54FFAF96-99D1-4BA9-9547-FF14213D97CD}"/>
  </hyperlinks>
  <printOptions horizontalCentered="1"/>
  <pageMargins left="0.51181102362204722" right="0.51181102362204722" top="0.74803149606299213" bottom="0.74803149606299213" header="0.31496062992125984" footer="0.31496062992125984"/>
  <pageSetup paperSize="9" scale="54" fitToHeight="0" orientation="portrait" r:id="rId2"/>
  <rowBreaks count="4" manualBreakCount="4">
    <brk id="55" min="1" max="13" man="1"/>
    <brk id="100" min="1" max="13" man="1"/>
    <brk id="141" min="1" max="13" man="1"/>
    <brk id="198" min="1" max="1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76DF-8BC1-4157-A254-57852734F196}">
  <sheetPr>
    <pageSetUpPr fitToPage="1"/>
  </sheetPr>
  <dimension ref="B1:Q99"/>
  <sheetViews>
    <sheetView tabSelected="1" view="pageBreakPreview" zoomScaleNormal="100" zoomScaleSheetLayoutView="100" workbookViewId="0">
      <selection activeCell="R84" sqref="R84"/>
    </sheetView>
  </sheetViews>
  <sheetFormatPr baseColWidth="10" defaultColWidth="8.83203125" defaultRowHeight="18"/>
  <cols>
    <col min="1" max="1" width="8.83203125" style="1"/>
    <col min="2" max="2" width="5.1640625" style="1" customWidth="1"/>
    <col min="3" max="3" width="26.1640625" style="1" customWidth="1"/>
    <col min="4" max="10" width="11.1640625" style="1" bestFit="1" customWidth="1"/>
    <col min="11" max="13" width="12.33203125" style="1" bestFit="1" customWidth="1"/>
    <col min="14" max="14" width="3.5" style="1" bestFit="1" customWidth="1"/>
    <col min="15" max="16384" width="8.83203125" style="1"/>
  </cols>
  <sheetData>
    <row r="1" spans="2:15" ht="24">
      <c r="B1" s="2"/>
      <c r="C1" s="2"/>
      <c r="D1" s="2"/>
      <c r="E1" s="2"/>
      <c r="F1" s="2"/>
      <c r="G1" s="2"/>
      <c r="H1" s="2"/>
      <c r="I1" s="2"/>
      <c r="J1" s="2"/>
      <c r="K1" s="2"/>
      <c r="L1" s="2"/>
      <c r="M1" s="121" t="s">
        <v>91</v>
      </c>
      <c r="N1" s="121"/>
      <c r="O1" s="116"/>
    </row>
    <row r="2" spans="2:15">
      <c r="N2" s="3"/>
    </row>
    <row r="3" spans="2:15" ht="24">
      <c r="B3" s="127" t="s">
        <v>52</v>
      </c>
      <c r="C3" s="127"/>
      <c r="D3" s="127"/>
      <c r="E3" s="127"/>
      <c r="F3" s="127"/>
      <c r="G3" s="127"/>
      <c r="H3" s="127"/>
      <c r="I3" s="127"/>
      <c r="J3" s="127"/>
      <c r="K3" s="127"/>
      <c r="L3" s="127"/>
      <c r="M3" s="127"/>
      <c r="N3" s="127"/>
    </row>
    <row r="5" spans="2:15" ht="215" customHeight="1">
      <c r="B5" s="114" t="s">
        <v>69</v>
      </c>
    </row>
    <row r="6" spans="2:15" ht="24">
      <c r="B6" s="114" t="s">
        <v>110</v>
      </c>
    </row>
    <row r="7" spans="2:15">
      <c r="B7" s="4"/>
    </row>
    <row r="8" spans="2:15" s="11" customFormat="1">
      <c r="B8" s="6"/>
      <c r="C8" s="7"/>
      <c r="D8" s="8">
        <f t="shared" ref="D8:K8" si="0">E8-1</f>
        <v>-9</v>
      </c>
      <c r="E8" s="8">
        <f t="shared" si="0"/>
        <v>-8</v>
      </c>
      <c r="F8" s="8">
        <f t="shared" si="0"/>
        <v>-7</v>
      </c>
      <c r="G8" s="8">
        <f t="shared" si="0"/>
        <v>-6</v>
      </c>
      <c r="H8" s="8">
        <f t="shared" si="0"/>
        <v>-5</v>
      </c>
      <c r="I8" s="8">
        <f t="shared" si="0"/>
        <v>-4</v>
      </c>
      <c r="J8" s="8">
        <f t="shared" si="0"/>
        <v>-3</v>
      </c>
      <c r="K8" s="8">
        <f t="shared" si="0"/>
        <v>-2</v>
      </c>
      <c r="L8" s="8">
        <f>M8-1</f>
        <v>-1</v>
      </c>
      <c r="M8" s="6">
        <f>'1.財務成長性 2.収益・費用別割合'!M13</f>
        <v>0</v>
      </c>
      <c r="N8" s="10"/>
    </row>
    <row r="9" spans="2:15" ht="19" thickBot="1">
      <c r="B9" s="12" t="s">
        <v>17</v>
      </c>
      <c r="C9" s="13" t="s">
        <v>53</v>
      </c>
      <c r="D9" s="14"/>
      <c r="E9" s="14"/>
      <c r="F9" s="14"/>
      <c r="G9" s="14"/>
      <c r="H9" s="14"/>
      <c r="I9" s="14"/>
      <c r="J9" s="14"/>
      <c r="K9" s="14"/>
      <c r="L9" s="14"/>
      <c r="M9" s="15"/>
      <c r="N9" s="16"/>
    </row>
    <row r="10" spans="2:15">
      <c r="B10" s="17">
        <v>1</v>
      </c>
      <c r="C10" s="18" t="s">
        <v>78</v>
      </c>
      <c r="D10" s="73"/>
      <c r="E10" s="74"/>
      <c r="F10" s="74"/>
      <c r="G10" s="74"/>
      <c r="H10" s="74"/>
      <c r="I10" s="74"/>
      <c r="J10" s="74"/>
      <c r="K10" s="74"/>
      <c r="L10" s="74"/>
      <c r="M10" s="75"/>
      <c r="N10" s="16" t="s">
        <v>108</v>
      </c>
    </row>
    <row r="11" spans="2:15" ht="19" thickBot="1">
      <c r="B11" s="17">
        <v>2</v>
      </c>
      <c r="C11" s="18" t="s">
        <v>81</v>
      </c>
      <c r="D11" s="78"/>
      <c r="E11" s="79"/>
      <c r="F11" s="79"/>
      <c r="G11" s="79"/>
      <c r="H11" s="79"/>
      <c r="I11" s="79"/>
      <c r="J11" s="79"/>
      <c r="K11" s="79"/>
      <c r="L11" s="79"/>
      <c r="M11" s="37"/>
      <c r="N11" s="16"/>
    </row>
    <row r="12" spans="2:15">
      <c r="B12" s="17"/>
      <c r="C12" s="39" t="s">
        <v>55</v>
      </c>
      <c r="D12" s="40">
        <f t="shared" ref="D12:M12" si="1">SUM(D10:D11)</f>
        <v>0</v>
      </c>
      <c r="E12" s="40">
        <f t="shared" si="1"/>
        <v>0</v>
      </c>
      <c r="F12" s="40">
        <f t="shared" si="1"/>
        <v>0</v>
      </c>
      <c r="G12" s="40">
        <f t="shared" si="1"/>
        <v>0</v>
      </c>
      <c r="H12" s="40">
        <f t="shared" si="1"/>
        <v>0</v>
      </c>
      <c r="I12" s="40">
        <f t="shared" si="1"/>
        <v>0</v>
      </c>
      <c r="J12" s="40">
        <f t="shared" si="1"/>
        <v>0</v>
      </c>
      <c r="K12" s="40">
        <f t="shared" si="1"/>
        <v>0</v>
      </c>
      <c r="L12" s="40">
        <f t="shared" si="1"/>
        <v>0</v>
      </c>
      <c r="M12" s="40">
        <f t="shared" si="1"/>
        <v>0</v>
      </c>
      <c r="N12" s="16"/>
    </row>
    <row r="13" spans="2:15" ht="13" customHeight="1" thickBot="1">
      <c r="B13" s="43" t="s">
        <v>15</v>
      </c>
      <c r="C13" s="44" t="s">
        <v>54</v>
      </c>
      <c r="D13" s="45"/>
      <c r="E13" s="45"/>
      <c r="F13" s="45"/>
      <c r="G13" s="45"/>
      <c r="H13" s="45"/>
      <c r="I13" s="45"/>
      <c r="J13" s="45"/>
      <c r="K13" s="45"/>
      <c r="L13" s="45"/>
      <c r="M13" s="45"/>
      <c r="N13" s="16"/>
    </row>
    <row r="14" spans="2:15" ht="19">
      <c r="B14" s="50" t="s">
        <v>12</v>
      </c>
      <c r="C14" s="51" t="s">
        <v>80</v>
      </c>
      <c r="D14" s="52"/>
      <c r="E14" s="53"/>
      <c r="F14" s="53"/>
      <c r="G14" s="53"/>
      <c r="H14" s="53"/>
      <c r="I14" s="53"/>
      <c r="J14" s="53"/>
      <c r="K14" s="53"/>
      <c r="L14" s="53"/>
      <c r="M14" s="54"/>
      <c r="N14" s="16" t="s">
        <v>109</v>
      </c>
    </row>
    <row r="15" spans="2:15" ht="19" thickBot="1">
      <c r="B15" s="17">
        <v>2</v>
      </c>
      <c r="C15" s="55" t="s">
        <v>79</v>
      </c>
      <c r="D15" s="56"/>
      <c r="E15" s="57"/>
      <c r="F15" s="57"/>
      <c r="G15" s="57"/>
      <c r="H15" s="57"/>
      <c r="I15" s="57"/>
      <c r="J15" s="57"/>
      <c r="K15" s="57"/>
      <c r="L15" s="57"/>
      <c r="M15" s="59"/>
      <c r="N15" s="16"/>
    </row>
    <row r="16" spans="2:15">
      <c r="B16" s="17"/>
      <c r="C16" s="60" t="s">
        <v>56</v>
      </c>
      <c r="D16" s="61">
        <f>SUM(D14:D15)</f>
        <v>0</v>
      </c>
      <c r="E16" s="61">
        <f t="shared" ref="E16:M16" si="2">SUM(E14:E15)</f>
        <v>0</v>
      </c>
      <c r="F16" s="61">
        <f t="shared" si="2"/>
        <v>0</v>
      </c>
      <c r="G16" s="61">
        <f t="shared" si="2"/>
        <v>0</v>
      </c>
      <c r="H16" s="61">
        <f t="shared" si="2"/>
        <v>0</v>
      </c>
      <c r="I16" s="61">
        <f t="shared" si="2"/>
        <v>0</v>
      </c>
      <c r="J16" s="61">
        <f t="shared" si="2"/>
        <v>0</v>
      </c>
      <c r="K16" s="61">
        <f t="shared" si="2"/>
        <v>0</v>
      </c>
      <c r="L16" s="61">
        <f t="shared" si="2"/>
        <v>0</v>
      </c>
      <c r="M16" s="61">
        <f t="shared" si="2"/>
        <v>0</v>
      </c>
    </row>
    <row r="17" spans="2:14">
      <c r="B17" s="17"/>
      <c r="C17" s="111" t="s">
        <v>57</v>
      </c>
      <c r="D17" s="81">
        <f>D12-D16</f>
        <v>0</v>
      </c>
      <c r="E17" s="81">
        <f t="shared" ref="E17:M17" si="3">E12-E16</f>
        <v>0</v>
      </c>
      <c r="F17" s="81">
        <f t="shared" si="3"/>
        <v>0</v>
      </c>
      <c r="G17" s="81">
        <f t="shared" si="3"/>
        <v>0</v>
      </c>
      <c r="H17" s="81">
        <f t="shared" si="3"/>
        <v>0</v>
      </c>
      <c r="I17" s="81">
        <f t="shared" si="3"/>
        <v>0</v>
      </c>
      <c r="J17" s="81">
        <f t="shared" si="3"/>
        <v>0</v>
      </c>
      <c r="K17" s="81">
        <f t="shared" si="3"/>
        <v>0</v>
      </c>
      <c r="L17" s="81">
        <f t="shared" si="3"/>
        <v>0</v>
      </c>
      <c r="M17" s="81">
        <f t="shared" si="3"/>
        <v>0</v>
      </c>
    </row>
    <row r="18" spans="2:14">
      <c r="B18" s="17"/>
      <c r="C18" s="91" t="s">
        <v>25</v>
      </c>
      <c r="D18" s="81">
        <f>'1.財務成長性 2.収益・費用別割合'!D33</f>
        <v>0</v>
      </c>
      <c r="E18" s="81">
        <f>'1.財務成長性 2.収益・費用別割合'!E33</f>
        <v>0</v>
      </c>
      <c r="F18" s="81">
        <f>'1.財務成長性 2.収益・費用別割合'!F33</f>
        <v>0</v>
      </c>
      <c r="G18" s="81">
        <f>'1.財務成長性 2.収益・費用別割合'!G33</f>
        <v>0</v>
      </c>
      <c r="H18" s="81">
        <f>'1.財務成長性 2.収益・費用別割合'!H33</f>
        <v>0</v>
      </c>
      <c r="I18" s="81">
        <f>'1.財務成長性 2.収益・費用別割合'!I33</f>
        <v>0</v>
      </c>
      <c r="J18" s="81">
        <f>'1.財務成長性 2.収益・費用別割合'!J33</f>
        <v>0</v>
      </c>
      <c r="K18" s="81">
        <f>'1.財務成長性 2.収益・費用別割合'!K33</f>
        <v>0</v>
      </c>
      <c r="L18" s="81">
        <f>'1.財務成長性 2.収益・費用別割合'!L33</f>
        <v>0</v>
      </c>
      <c r="M18" s="81">
        <f>'1.財務成長性 2.収益・費用別割合'!M33</f>
        <v>0</v>
      </c>
    </row>
    <row r="20" spans="2:14" ht="24">
      <c r="B20" s="119" t="s">
        <v>59</v>
      </c>
      <c r="C20" s="114" t="s">
        <v>60</v>
      </c>
    </row>
    <row r="21" spans="2:14" ht="24">
      <c r="B21" s="116" t="s">
        <v>112</v>
      </c>
      <c r="C21" s="116"/>
    </row>
    <row r="23" spans="2:14">
      <c r="B23" s="124"/>
      <c r="C23" s="124"/>
      <c r="D23" s="6">
        <f t="shared" ref="D23:K23" si="4">E23-1</f>
        <v>-9</v>
      </c>
      <c r="E23" s="6">
        <f t="shared" si="4"/>
        <v>-8</v>
      </c>
      <c r="F23" s="6">
        <f t="shared" si="4"/>
        <v>-7</v>
      </c>
      <c r="G23" s="6">
        <f t="shared" si="4"/>
        <v>-6</v>
      </c>
      <c r="H23" s="6">
        <f t="shared" si="4"/>
        <v>-5</v>
      </c>
      <c r="I23" s="6">
        <f t="shared" si="4"/>
        <v>-4</v>
      </c>
      <c r="J23" s="6">
        <f t="shared" si="4"/>
        <v>-3</v>
      </c>
      <c r="K23" s="6">
        <f t="shared" si="4"/>
        <v>-2</v>
      </c>
      <c r="L23" s="6">
        <f>M23-1</f>
        <v>-1</v>
      </c>
      <c r="M23" s="6">
        <f>M8</f>
        <v>0</v>
      </c>
    </row>
    <row r="24" spans="2:14">
      <c r="B24" s="124" t="s">
        <v>82</v>
      </c>
      <c r="C24" s="124"/>
      <c r="D24" s="108" t="e">
        <f t="shared" ref="D24:M24" si="5">D10/D14</f>
        <v>#DIV/0!</v>
      </c>
      <c r="E24" s="108" t="e">
        <f t="shared" si="5"/>
        <v>#DIV/0!</v>
      </c>
      <c r="F24" s="108" t="e">
        <f t="shared" si="5"/>
        <v>#DIV/0!</v>
      </c>
      <c r="G24" s="108" t="e">
        <f t="shared" si="5"/>
        <v>#DIV/0!</v>
      </c>
      <c r="H24" s="108" t="e">
        <f t="shared" si="5"/>
        <v>#DIV/0!</v>
      </c>
      <c r="I24" s="108" t="e">
        <f t="shared" si="5"/>
        <v>#DIV/0!</v>
      </c>
      <c r="J24" s="108" t="e">
        <f t="shared" si="5"/>
        <v>#DIV/0!</v>
      </c>
      <c r="K24" s="108" t="e">
        <f t="shared" si="5"/>
        <v>#DIV/0!</v>
      </c>
      <c r="L24" s="108" t="e">
        <f t="shared" si="5"/>
        <v>#DIV/0!</v>
      </c>
      <c r="M24" s="108" t="e">
        <f t="shared" si="5"/>
        <v>#DIV/0!</v>
      </c>
    </row>
    <row r="25" spans="2:14">
      <c r="B25" s="124" t="s">
        <v>83</v>
      </c>
      <c r="C25" s="124"/>
      <c r="D25" s="109">
        <f t="shared" ref="D25:M25" si="6">D10-D14</f>
        <v>0</v>
      </c>
      <c r="E25" s="109">
        <f t="shared" si="6"/>
        <v>0</v>
      </c>
      <c r="F25" s="109">
        <f t="shared" si="6"/>
        <v>0</v>
      </c>
      <c r="G25" s="109">
        <f t="shared" si="6"/>
        <v>0</v>
      </c>
      <c r="H25" s="109">
        <f t="shared" si="6"/>
        <v>0</v>
      </c>
      <c r="I25" s="109">
        <f t="shared" si="6"/>
        <v>0</v>
      </c>
      <c r="J25" s="109">
        <f t="shared" si="6"/>
        <v>0</v>
      </c>
      <c r="K25" s="109">
        <f t="shared" si="6"/>
        <v>0</v>
      </c>
      <c r="L25" s="109">
        <f t="shared" si="6"/>
        <v>0</v>
      </c>
      <c r="M25" s="109">
        <f t="shared" si="6"/>
        <v>0</v>
      </c>
    </row>
    <row r="26" spans="2:14">
      <c r="B26" s="124" t="s">
        <v>61</v>
      </c>
      <c r="C26" s="124"/>
      <c r="D26" s="113" t="e">
        <f>D10/('1.財務成長性 2.収益・費用別割合'!$D$31/12)</f>
        <v>#DIV/0!</v>
      </c>
      <c r="E26" s="113" t="e">
        <f>E10/('1.財務成長性 2.収益・費用別割合'!$D$31/12)</f>
        <v>#DIV/0!</v>
      </c>
      <c r="F26" s="113" t="e">
        <f>F10/('1.財務成長性 2.収益・費用別割合'!$D$31/12)</f>
        <v>#DIV/0!</v>
      </c>
      <c r="G26" s="113" t="e">
        <f>G10/('1.財務成長性 2.収益・費用別割合'!$D$31/12)</f>
        <v>#DIV/0!</v>
      </c>
      <c r="H26" s="113" t="e">
        <f>H10/('1.財務成長性 2.収益・費用別割合'!$D$31/12)</f>
        <v>#DIV/0!</v>
      </c>
      <c r="I26" s="113" t="e">
        <f>I10/('1.財務成長性 2.収益・費用別割合'!$D$31/12)</f>
        <v>#DIV/0!</v>
      </c>
      <c r="J26" s="113" t="e">
        <f>J10/('1.財務成長性 2.収益・費用別割合'!$D$31/12)</f>
        <v>#DIV/0!</v>
      </c>
      <c r="K26" s="113" t="e">
        <f>K10/('1.財務成長性 2.収益・費用別割合'!$D$31/12)</f>
        <v>#DIV/0!</v>
      </c>
      <c r="L26" s="113" t="e">
        <f>L10/('1.財務成長性 2.収益・費用別割合'!$D$31/12)</f>
        <v>#DIV/0!</v>
      </c>
      <c r="M26" s="113" t="e">
        <f>M10/('1.財務成長性 2.収益・費用別割合'!$D$31/12)</f>
        <v>#DIV/0!</v>
      </c>
    </row>
    <row r="27" spans="2:14">
      <c r="B27" s="124" t="s">
        <v>62</v>
      </c>
      <c r="C27" s="124"/>
      <c r="D27" s="113" t="e">
        <f>(D10-D14)/('1.財務成長性 2.収益・費用別割合'!$D$31/12)</f>
        <v>#DIV/0!</v>
      </c>
      <c r="E27" s="113" t="e">
        <f>(E10-E14)/('1.財務成長性 2.収益・費用別割合'!$D$31/12)</f>
        <v>#DIV/0!</v>
      </c>
      <c r="F27" s="113" t="e">
        <f>(F10-F14)/('1.財務成長性 2.収益・費用別割合'!$D$31/12)</f>
        <v>#DIV/0!</v>
      </c>
      <c r="G27" s="113" t="e">
        <f>(G10-G14)/('1.財務成長性 2.収益・費用別割合'!$D$31/12)</f>
        <v>#DIV/0!</v>
      </c>
      <c r="H27" s="113" t="e">
        <f>(H10-H14)/('1.財務成長性 2.収益・費用別割合'!$D$31/12)</f>
        <v>#DIV/0!</v>
      </c>
      <c r="I27" s="113" t="e">
        <f>(I10-I14)/('1.財務成長性 2.収益・費用別割合'!$D$31/12)</f>
        <v>#DIV/0!</v>
      </c>
      <c r="J27" s="113" t="e">
        <f>(J10-J14)/('1.財務成長性 2.収益・費用別割合'!$D$31/12)</f>
        <v>#DIV/0!</v>
      </c>
      <c r="K27" s="113" t="e">
        <f>(K10-K14)/('1.財務成長性 2.収益・費用別割合'!$D$31/12)</f>
        <v>#DIV/0!</v>
      </c>
      <c r="L27" s="113" t="e">
        <f>(L10-L14)/('1.財務成長性 2.収益・費用別割合'!$D$31/12)</f>
        <v>#DIV/0!</v>
      </c>
      <c r="M27" s="113" t="e">
        <f>(M10-M14)/('1.財務成長性 2.収益・費用別割合'!$D$31/12)</f>
        <v>#DIV/0!</v>
      </c>
    </row>
    <row r="29" spans="2:14">
      <c r="B29" s="4" t="s">
        <v>19</v>
      </c>
      <c r="C29" s="4"/>
    </row>
    <row r="30" spans="2:14" ht="266" customHeight="1">
      <c r="B30" s="136" t="s">
        <v>128</v>
      </c>
      <c r="C30" s="137"/>
      <c r="D30" s="137"/>
      <c r="E30" s="137"/>
      <c r="F30" s="137"/>
      <c r="G30" s="137"/>
      <c r="H30" s="137"/>
      <c r="I30" s="137"/>
      <c r="J30" s="137"/>
      <c r="K30" s="137"/>
      <c r="L30" s="137"/>
      <c r="M30" s="137"/>
      <c r="N30" s="138"/>
    </row>
    <row r="32" spans="2:14" s="4" customFormat="1" ht="24">
      <c r="B32" s="119" t="s">
        <v>63</v>
      </c>
      <c r="C32" s="114" t="s">
        <v>64</v>
      </c>
      <c r="D32" s="1"/>
      <c r="E32" s="1"/>
      <c r="F32" s="1"/>
      <c r="G32" s="1"/>
      <c r="H32" s="1"/>
      <c r="I32" s="1"/>
      <c r="J32" s="1"/>
      <c r="K32" s="1"/>
      <c r="L32" s="1"/>
      <c r="M32" s="1"/>
      <c r="N32" s="1"/>
    </row>
    <row r="33" spans="2:17" ht="24">
      <c r="B33" s="116" t="s">
        <v>111</v>
      </c>
      <c r="C33" s="116"/>
    </row>
    <row r="35" spans="2:17">
      <c r="B35" s="124"/>
      <c r="C35" s="124"/>
      <c r="D35" s="6">
        <f t="shared" ref="D35:K35" si="7">E35-1</f>
        <v>-9</v>
      </c>
      <c r="E35" s="6">
        <f t="shared" si="7"/>
        <v>-8</v>
      </c>
      <c r="F35" s="6">
        <f t="shared" si="7"/>
        <v>-7</v>
      </c>
      <c r="G35" s="6">
        <f t="shared" si="7"/>
        <v>-6</v>
      </c>
      <c r="H35" s="6">
        <f t="shared" si="7"/>
        <v>-5</v>
      </c>
      <c r="I35" s="6">
        <f t="shared" si="7"/>
        <v>-4</v>
      </c>
      <c r="J35" s="6">
        <f t="shared" si="7"/>
        <v>-3</v>
      </c>
      <c r="K35" s="6">
        <f t="shared" si="7"/>
        <v>-2</v>
      </c>
      <c r="L35" s="6">
        <f>M35-1</f>
        <v>-1</v>
      </c>
      <c r="M35" s="6">
        <f>M23</f>
        <v>0</v>
      </c>
    </row>
    <row r="36" spans="2:17">
      <c r="B36" s="124" t="s">
        <v>66</v>
      </c>
      <c r="C36" s="124"/>
      <c r="D36" s="108" t="e">
        <f>D18/'1.財務成長性 2.収益・費用別割合'!D21</f>
        <v>#DIV/0!</v>
      </c>
      <c r="E36" s="108" t="e">
        <f>E18/'1.財務成長性 2.収益・費用別割合'!E21</f>
        <v>#DIV/0!</v>
      </c>
      <c r="F36" s="108" t="e">
        <f>F18/'1.財務成長性 2.収益・費用別割合'!F21</f>
        <v>#DIV/0!</v>
      </c>
      <c r="G36" s="108" t="e">
        <f>G18/'1.財務成長性 2.収益・費用別割合'!G21</f>
        <v>#DIV/0!</v>
      </c>
      <c r="H36" s="108" t="e">
        <f>H18/'1.財務成長性 2.収益・費用別割合'!H21</f>
        <v>#DIV/0!</v>
      </c>
      <c r="I36" s="108" t="e">
        <f>I18/'1.財務成長性 2.収益・費用別割合'!I21</f>
        <v>#DIV/0!</v>
      </c>
      <c r="J36" s="108" t="e">
        <f>J18/'1.財務成長性 2.収益・費用別割合'!J21</f>
        <v>#DIV/0!</v>
      </c>
      <c r="K36" s="108" t="e">
        <f>K18/'1.財務成長性 2.収益・費用別割合'!K21</f>
        <v>#DIV/0!</v>
      </c>
      <c r="L36" s="108" t="e">
        <f>L18/'1.財務成長性 2.収益・費用別割合'!L21</f>
        <v>#DIV/0!</v>
      </c>
      <c r="M36" s="108" t="e">
        <f>M18/'1.財務成長性 2.収益・費用別割合'!M21</f>
        <v>#DIV/0!</v>
      </c>
    </row>
    <row r="37" spans="2:17">
      <c r="B37" s="124" t="s">
        <v>67</v>
      </c>
      <c r="C37" s="124"/>
      <c r="D37" s="108" t="e">
        <f>'1.財務成長性 2.収益・費用別割合'!D$33/'1.財務成長性 2.収益・費用別割合'!D$31</f>
        <v>#DIV/0!</v>
      </c>
      <c r="E37" s="108" t="e">
        <f>'1.財務成長性 2.収益・費用別割合'!E$33/'1.財務成長性 2.収益・費用別割合'!E$31</f>
        <v>#DIV/0!</v>
      </c>
      <c r="F37" s="108" t="e">
        <f>'1.財務成長性 2.収益・費用別割合'!F$33/'1.財務成長性 2.収益・費用別割合'!F$31</f>
        <v>#DIV/0!</v>
      </c>
      <c r="G37" s="108" t="e">
        <f>'1.財務成長性 2.収益・費用別割合'!G$33/'1.財務成長性 2.収益・費用別割合'!G$31</f>
        <v>#DIV/0!</v>
      </c>
      <c r="H37" s="108" t="e">
        <f>'1.財務成長性 2.収益・費用別割合'!H$33/'1.財務成長性 2.収益・費用別割合'!H$31</f>
        <v>#DIV/0!</v>
      </c>
      <c r="I37" s="108" t="e">
        <f>'1.財務成長性 2.収益・費用別割合'!I$33/'1.財務成長性 2.収益・費用別割合'!I$31</f>
        <v>#DIV/0!</v>
      </c>
      <c r="J37" s="108" t="e">
        <f>'1.財務成長性 2.収益・費用別割合'!J$33/'1.財務成長性 2.収益・費用別割合'!J$31</f>
        <v>#DIV/0!</v>
      </c>
      <c r="K37" s="108" t="e">
        <f>'1.財務成長性 2.収益・費用別割合'!K$33/'1.財務成長性 2.収益・費用別割合'!K$31</f>
        <v>#DIV/0!</v>
      </c>
      <c r="L37" s="108" t="e">
        <f>'1.財務成長性 2.収益・費用別割合'!L$33/'1.財務成長性 2.収益・費用別割合'!L$31</f>
        <v>#DIV/0!</v>
      </c>
      <c r="M37" s="108" t="e">
        <f>'1.財務成長性 2.収益・費用別割合'!M$33/'1.財務成長性 2.収益・費用別割合'!M$31</f>
        <v>#DIV/0!</v>
      </c>
      <c r="Q37" s="1" t="s">
        <v>65</v>
      </c>
    </row>
    <row r="38" spans="2:17">
      <c r="B38" s="124" t="s">
        <v>68</v>
      </c>
      <c r="C38" s="124"/>
      <c r="D38" s="108" t="e">
        <f>'1.財務成長性 2.収益・費用別割合'!D$33/'3.安定性財務諸表'!D12</f>
        <v>#DIV/0!</v>
      </c>
      <c r="E38" s="108" t="e">
        <f>'1.財務成長性 2.収益・費用別割合'!E$33/'3.安定性財務諸表'!E12</f>
        <v>#DIV/0!</v>
      </c>
      <c r="F38" s="108" t="e">
        <f>'1.財務成長性 2.収益・費用別割合'!F$33/'3.安定性財務諸表'!F12</f>
        <v>#DIV/0!</v>
      </c>
      <c r="G38" s="108" t="e">
        <f>'1.財務成長性 2.収益・費用別割合'!G$33/'3.安定性財務諸表'!G12</f>
        <v>#DIV/0!</v>
      </c>
      <c r="H38" s="108" t="e">
        <f>'1.財務成長性 2.収益・費用別割合'!H$33/'3.安定性財務諸表'!H12</f>
        <v>#DIV/0!</v>
      </c>
      <c r="I38" s="108" t="e">
        <f>'1.財務成長性 2.収益・費用別割合'!I$33/'3.安定性財務諸表'!I12</f>
        <v>#DIV/0!</v>
      </c>
      <c r="J38" s="108" t="e">
        <f>'1.財務成長性 2.収益・費用別割合'!J$33/'3.安定性財務諸表'!J12</f>
        <v>#DIV/0!</v>
      </c>
      <c r="K38" s="108" t="e">
        <f>'1.財務成長性 2.収益・費用別割合'!K$33/'3.安定性財務諸表'!K12</f>
        <v>#DIV/0!</v>
      </c>
      <c r="L38" s="108" t="e">
        <f>'1.財務成長性 2.収益・費用別割合'!L$33/'3.安定性財務諸表'!L12</f>
        <v>#DIV/0!</v>
      </c>
      <c r="M38" s="108" t="e">
        <f>'1.財務成長性 2.収益・費用別割合'!M$33/'3.安定性財務諸表'!M12</f>
        <v>#DIV/0!</v>
      </c>
    </row>
    <row r="39" spans="2:17">
      <c r="B39" s="124" t="s">
        <v>90</v>
      </c>
      <c r="C39" s="124"/>
      <c r="D39" s="108" t="e">
        <f>D16/D12</f>
        <v>#DIV/0!</v>
      </c>
      <c r="E39" s="108" t="e">
        <f t="shared" ref="E39:M39" si="8">E16/E12</f>
        <v>#DIV/0!</v>
      </c>
      <c r="F39" s="108" t="e">
        <f t="shared" si="8"/>
        <v>#DIV/0!</v>
      </c>
      <c r="G39" s="108" t="e">
        <f t="shared" si="8"/>
        <v>#DIV/0!</v>
      </c>
      <c r="H39" s="108" t="e">
        <f t="shared" si="8"/>
        <v>#DIV/0!</v>
      </c>
      <c r="I39" s="108" t="e">
        <f t="shared" si="8"/>
        <v>#DIV/0!</v>
      </c>
      <c r="J39" s="108" t="e">
        <f t="shared" si="8"/>
        <v>#DIV/0!</v>
      </c>
      <c r="K39" s="108" t="e">
        <f t="shared" si="8"/>
        <v>#DIV/0!</v>
      </c>
      <c r="L39" s="108" t="e">
        <f t="shared" si="8"/>
        <v>#DIV/0!</v>
      </c>
      <c r="M39" s="108" t="e">
        <f t="shared" si="8"/>
        <v>#DIV/0!</v>
      </c>
    </row>
    <row r="41" spans="2:17">
      <c r="B41" s="4" t="s">
        <v>19</v>
      </c>
      <c r="C41" s="4"/>
    </row>
    <row r="42" spans="2:17" s="4" customFormat="1" ht="143.5" customHeight="1">
      <c r="B42" s="136" t="s">
        <v>113</v>
      </c>
      <c r="C42" s="137"/>
      <c r="D42" s="137"/>
      <c r="E42" s="137"/>
      <c r="F42" s="137"/>
      <c r="G42" s="137"/>
      <c r="H42" s="137"/>
      <c r="I42" s="137"/>
      <c r="J42" s="137"/>
      <c r="K42" s="137"/>
      <c r="L42" s="137"/>
      <c r="M42" s="137"/>
      <c r="N42" s="138"/>
    </row>
    <row r="44" spans="2:17" ht="17.5" customHeight="1">
      <c r="M44" s="121" t="s">
        <v>77</v>
      </c>
      <c r="N44" s="121"/>
    </row>
    <row r="66" spans="2:14">
      <c r="B66" s="112"/>
      <c r="C66" s="112"/>
      <c r="D66" s="112"/>
      <c r="E66" s="112"/>
      <c r="F66" s="112"/>
      <c r="G66" s="112"/>
      <c r="H66" s="112"/>
      <c r="I66" s="112"/>
      <c r="J66" s="112"/>
      <c r="K66" s="112"/>
      <c r="L66" s="112"/>
      <c r="M66" s="112"/>
      <c r="N66" s="112"/>
    </row>
    <row r="99" spans="2:14">
      <c r="B99" s="112"/>
      <c r="C99" s="112"/>
      <c r="D99" s="112"/>
      <c r="E99" s="112"/>
      <c r="F99" s="112"/>
      <c r="G99" s="112"/>
      <c r="H99" s="112"/>
      <c r="I99" s="112"/>
      <c r="J99" s="112"/>
      <c r="K99" s="112"/>
      <c r="L99" s="112"/>
      <c r="M99" s="112"/>
      <c r="N99" s="112"/>
    </row>
  </sheetData>
  <mergeCells count="15">
    <mergeCell ref="M44:N44"/>
    <mergeCell ref="B30:N30"/>
    <mergeCell ref="B42:N42"/>
    <mergeCell ref="B3:N3"/>
    <mergeCell ref="M1:N1"/>
    <mergeCell ref="B23:C23"/>
    <mergeCell ref="B24:C24"/>
    <mergeCell ref="B25:C25"/>
    <mergeCell ref="B26:C26"/>
    <mergeCell ref="B27:C27"/>
    <mergeCell ref="B35:C35"/>
    <mergeCell ref="B36:C36"/>
    <mergeCell ref="B37:C37"/>
    <mergeCell ref="B38:C38"/>
    <mergeCell ref="B39:C39"/>
  </mergeCells>
  <phoneticPr fontId="1"/>
  <conditionalFormatting sqref="D24:M24">
    <cfRule type="cellIs" dxfId="5" priority="5" operator="lessThan">
      <formula>1</formula>
    </cfRule>
  </conditionalFormatting>
  <conditionalFormatting sqref="D25:M25">
    <cfRule type="cellIs" dxfId="4" priority="10" operator="lessThan">
      <formula>0</formula>
    </cfRule>
  </conditionalFormatting>
  <conditionalFormatting sqref="D26:M27">
    <cfRule type="cellIs" dxfId="3" priority="4" operator="lessThan">
      <formula>1</formula>
    </cfRule>
    <cfRule type="cellIs" dxfId="2" priority="8" operator="between">
      <formula>1.00000001</formula>
      <formula>2</formula>
    </cfRule>
  </conditionalFormatting>
  <conditionalFormatting sqref="D36:M38">
    <cfRule type="cellIs" dxfId="1" priority="2" operator="lessThan">
      <formula>0</formula>
    </cfRule>
  </conditionalFormatting>
  <conditionalFormatting sqref="D39:M39">
    <cfRule type="cellIs" dxfId="0" priority="1" operator="greaterThan">
      <formula>1</formula>
    </cfRule>
  </conditionalFormatting>
  <printOptions horizontalCentered="1"/>
  <pageMargins left="0.51181102362204722" right="0.51181102362204722" top="0.74803149606299213" bottom="0.74803149606299213" header="0.31496062992125984" footer="0.31496062992125984"/>
  <pageSetup paperSize="9" scale="58" fitToHeight="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1.財務成長性 2.収益・費用別割合</vt:lpstr>
      <vt:lpstr>3.安定性財務諸表</vt:lpstr>
      <vt:lpstr>'1.財務成長性 2.収益・費用別割合'!Print_Area</vt:lpstr>
      <vt:lpstr>'3.安定性財務諸表'!Print_Area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Ikawa</dc:creator>
  <cp:lastModifiedBy>Microsoft Office User</cp:lastModifiedBy>
  <cp:lastPrinted>2023-03-29T06:08:14Z</cp:lastPrinted>
  <dcterms:created xsi:type="dcterms:W3CDTF">2023-02-19T07:44:01Z</dcterms:created>
  <dcterms:modified xsi:type="dcterms:W3CDTF">2023-03-30T01:16:26Z</dcterms:modified>
</cp:coreProperties>
</file>